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415" windowHeight="6630" activeTab="0"/>
  </bookViews>
  <sheets>
    <sheet name="8 финансы" sheetId="1" r:id="rId1"/>
    <sheet name="10 КАИП" sheetId="2" r:id="rId2"/>
    <sheet name="12 мун. зад." sheetId="3" r:id="rId3"/>
    <sheet name="9 показатели " sheetId="4" r:id="rId4"/>
    <sheet name="11 инновации " sheetId="5" r:id="rId5"/>
  </sheets>
  <externalReferences>
    <externalReference r:id="rId8"/>
  </externalReferences>
  <definedNames>
    <definedName name="_xlnm.Print_Area" localSheetId="1">'10 КАИП'!$A$1:$P$23</definedName>
    <definedName name="_xlnm.Print_Area" localSheetId="2">'12 мун. зад.'!$A$1:$J$27</definedName>
    <definedName name="_xlnm.Print_Area" localSheetId="3">'9 показатели '!$A$1:$J$58</definedName>
  </definedNames>
  <calcPr fullCalcOnLoad="1"/>
</workbook>
</file>

<file path=xl/sharedStrings.xml><?xml version="1.0" encoding="utf-8"?>
<sst xmlns="http://schemas.openxmlformats.org/spreadsheetml/2006/main" count="373" uniqueCount="211">
  <si>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</si>
  <si>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</si>
  <si>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</si>
  <si>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</si>
  <si>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</si>
  <si>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тыс. рублей</t>
  </si>
  <si>
    <t>Руководитель</t>
  </si>
  <si>
    <t>Подпись</t>
  </si>
  <si>
    <t>20 ___ (текущий год)</t>
  </si>
  <si>
    <t xml:space="preserve">Итого </t>
  </si>
  <si>
    <t>ГРБС</t>
  </si>
  <si>
    <t>ЦСР</t>
  </si>
  <si>
    <t>ВР</t>
  </si>
  <si>
    <t>Подпрограмма 1</t>
  </si>
  <si>
    <t>Подпрограмма n</t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</si>
  <si>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</si>
  <si>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</si>
  <si>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</si>
  <si>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</si>
  <si>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</si>
  <si>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</si>
  <si>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</si>
  <si>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</si>
  <si>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</si>
  <si>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</si>
  <si>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всего, в том числе</t>
  </si>
  <si>
    <t xml:space="preserve"> </t>
  </si>
  <si>
    <t xml:space="preserve"> районный бюджет</t>
  </si>
  <si>
    <t xml:space="preserve"> краевой бюджет</t>
  </si>
  <si>
    <t>ввод  в действие (квартал)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</si>
  <si>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</si>
  <si>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</si>
  <si>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</si>
  <si>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</si>
  <si>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ОТЧЕТ</t>
  </si>
  <si>
    <t>(наименование МП, наименование ответственного исполнителя (разработчика) МП)</t>
  </si>
  <si>
    <t xml:space="preserve">Ед. изм. </t>
  </si>
  <si>
    <t>...</t>
  </si>
  <si>
    <t>&lt;*&gt;  данная графа заполняется только при подготовке  отчета  по итогам 9 месяцев</t>
  </si>
  <si>
    <t>&lt;**&gt; данная графа заполняется только при подготовке годового отчета</t>
  </si>
  <si>
    <t>Фактическое  значение  показателя результативности за год, предыдущий началу реализации  программы</t>
  </si>
  <si>
    <t>Отклонение фактического значения показателя от  планового за отчетный  период (%)</t>
  </si>
  <si>
    <r>
      <t xml:space="preserve">Примечание (причины отклонения от плановых значений, тенденции изменения  показателей) </t>
    </r>
    <r>
      <rPr>
        <sz val="7"/>
        <color indexed="8"/>
        <rFont val="Times New Roman"/>
        <family val="1"/>
      </rPr>
      <t>&lt;**&gt;</t>
    </r>
  </si>
  <si>
    <t>СВЕДЕНИЯ О ВЫПОЛНЕНИИ ПОКАЗАТЕЛЕЙ МУНИЦИПАЛЬНЫХ ЗАДАНИЙ НА ОКАЗАНИЕ МУНИЦИПАЛЬНЫХ УСЛУГ МУНИЦИПАЛЬНЫМИ УЧРЕЖДЕНИЯМИ ПО МП __________________________________</t>
  </si>
  <si>
    <t>Наименование услуги, показатель объема услуги</t>
  </si>
  <si>
    <t>Значение показателя объема услуги</t>
  </si>
  <si>
    <t>Расходы на оказание муниципальной услуги, тыс. руб.</t>
  </si>
  <si>
    <t>МБ</t>
  </si>
  <si>
    <t>КБ</t>
  </si>
  <si>
    <t>Отдельное мероприятие 1</t>
  </si>
  <si>
    <t>Примечания: МБ – средства местного бюджета; КБ – средства краевого бюджета.</t>
  </si>
  <si>
    <t xml:space="preserve">ИНФОРМАЦИЯ
ОБ ОБЪЕМАХ БЮДЖЕТНЫХ АССИГНОВАНИЙ, ФАКТИЧЕСКИ НАПРАВЛЕННЫХ
НА РЕАЛИЗАЦИЮ НАУЧНОЙ, НАУЧНО-ТЕХНИЧЕСКОЙ
И ИННОВАЦИОННОЙ ДЕЯТЕЛЬНОСТИ
</t>
  </si>
  <si>
    <t xml:space="preserve">Отчетный период (два предшествующих года)
</t>
  </si>
  <si>
    <t xml:space="preserve">20__
</t>
  </si>
  <si>
    <t xml:space="preserve">Цель, задача, мероприятие
</t>
  </si>
  <si>
    <t xml:space="preserve">1-й кв.
</t>
  </si>
  <si>
    <t xml:space="preserve">2-й кв.
</t>
  </si>
  <si>
    <t xml:space="preserve">3-й кв.
</t>
  </si>
  <si>
    <t xml:space="preserve">4-й кв.
</t>
  </si>
  <si>
    <t>итого, год</t>
  </si>
  <si>
    <t xml:space="preserve">Эффект от реализации мероприятия
</t>
  </si>
  <si>
    <t>Цель программы</t>
  </si>
  <si>
    <t>Отдельное мероприятие n</t>
  </si>
  <si>
    <t>Итого по программе</t>
  </si>
  <si>
    <t>СОГЛАСОВАНО:</t>
  </si>
  <si>
    <t xml:space="preserve">               (Ф.И.О.)                          (подпись)</t>
  </si>
  <si>
    <t>«____»  ___________ 20 __г.</t>
  </si>
  <si>
    <t xml:space="preserve">                   (дата)</t>
  </si>
  <si>
    <t>Руководитель Финансов-экономического управления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</si>
  <si>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финансовых ресурсов, предусмотренных программой </t>
  </si>
  <si>
    <t>План годовой</t>
  </si>
  <si>
    <t>Местный бюджет</t>
  </si>
  <si>
    <t>Краевой бюджет &lt;**&gt;</t>
  </si>
  <si>
    <t>Фактич. исполнение</t>
  </si>
  <si>
    <t>% выполнения плана</t>
  </si>
  <si>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</si>
  <si>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</si>
  <si>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РзПР</t>
  </si>
  <si>
    <t>Код бюджетной классификации</t>
  </si>
  <si>
    <t>итого финансирования по программе, подпрограмме, отдельным мероприятиям</t>
  </si>
  <si>
    <t>&lt;*&gt; в случае наличия других источников финансирования необходимо добавлять графы для полного отражения объемов финансирования</t>
  </si>
  <si>
    <t>&lt;**&gt; данные графы таблицы могут не присутствовать в случае отсутствия финансирования со стороны краевого бюджета и/или внебюджетных источников</t>
  </si>
  <si>
    <t>9 / 8</t>
  </si>
  <si>
    <t>12 / 11</t>
  </si>
  <si>
    <t>15 / 14</t>
  </si>
  <si>
    <t>8+11+14</t>
  </si>
  <si>
    <t>9+12+15</t>
  </si>
  <si>
    <t>18 / 17</t>
  </si>
  <si>
    <t xml:space="preserve">Расшифровка финансирования по объектам недвижимого имущества муниципальной собственности Большеулуйского района, подлежащих строительству, реконструкции, техническому перевооружению или приобретению, включенным в программу 
</t>
  </si>
  <si>
    <t>Значение показателя результативности Программы, Подпрограммы</t>
  </si>
  <si>
    <r>
      <t xml:space="preserve">Ожидаемое значение показателя результативности Программы, Подпрограммы на конец года </t>
    </r>
    <r>
      <rPr>
        <sz val="7"/>
        <color indexed="8"/>
        <rFont val="Times New Roman"/>
        <family val="1"/>
      </rPr>
      <t>&lt;*&gt;</t>
    </r>
  </si>
  <si>
    <t>план годовой</t>
  </si>
  <si>
    <t xml:space="preserve"> за январь - декабрь 2014 г. (нарастающим итогом)                                                                                                                                                                                      </t>
  </si>
  <si>
    <t>детский сад в с. Большой Улуй</t>
  </si>
  <si>
    <t>шт.</t>
  </si>
  <si>
    <t>Мощность</t>
  </si>
  <si>
    <t>План на  2014 год</t>
  </si>
  <si>
    <t>IV</t>
  </si>
  <si>
    <t>Финансирование за январь - декабрь         2014г.</t>
  </si>
  <si>
    <t>Муниципальная программа «Развитие образования 
Большеулуйского района на 2014-2016 годы»</t>
  </si>
  <si>
    <t>Подпрограмма «Развитие дошкольного и общего  образования детей»</t>
  </si>
  <si>
    <t>Подпрограмма «Развитие кадрового потенциала отрасли»</t>
  </si>
  <si>
    <t>Подпрограмма «Обеспечение реализации государственной программы и прочие мероприятия»</t>
  </si>
  <si>
    <t>всего расходное обязательство по программе</t>
  </si>
  <si>
    <t>в том числе по ГРБС:</t>
  </si>
  <si>
    <t xml:space="preserve">отдел образования администрации Большеулуйского района </t>
  </si>
  <si>
    <t>Администрация Большеулуйского района</t>
  </si>
  <si>
    <t>Отдел социальной защиты населения Администрации Большеулуйского района</t>
  </si>
  <si>
    <t>всего расходное обязательство по подпрограмме</t>
  </si>
  <si>
    <t>Х</t>
  </si>
  <si>
    <t>Федеральный бюджет &lt;**&gt;</t>
  </si>
  <si>
    <t>2014 год</t>
  </si>
  <si>
    <t>Расходы по МП за 2014 год, тыс. руб.</t>
  </si>
  <si>
    <t>за 2014 год</t>
  </si>
  <si>
    <t>И.О. Веретенникова               _____________</t>
  </si>
  <si>
    <t>Начальник отдела образования Администрации Большеулуйского района ___________________ А.А. Межова</t>
  </si>
  <si>
    <t>Подпрограмма 1. «Развитие дошкольного и общего  образования детей»</t>
  </si>
  <si>
    <t>Реализация  программ  специальных (коррекционных) образовательных учреждений VIII вида (для умственно отсталых обучающихся)</t>
  </si>
  <si>
    <t>Реализация основных общеобразовательных программ дошкольного образования</t>
  </si>
  <si>
    <t>Показатель объема: число воспитанников</t>
  </si>
  <si>
    <t>Показатель объема услуги: количество человек, которым предоставлено специальное (коррекционное) образование (чел.)</t>
  </si>
  <si>
    <t>Показатель объема услуги: количество человек, которым предоставлено начальное общее образование</t>
  </si>
  <si>
    <t>Показатель объема услуги: количество человек, которым предоставлено основное общее образование</t>
  </si>
  <si>
    <t>Показатель объема услуги: количество человек, которым предоставлено среднее общее образование</t>
  </si>
  <si>
    <t>Показатель объема услуги: количество человек, которым предоставлено среднее (полное) общее образование, заочная форма обучения, срок реализации 3 года</t>
  </si>
  <si>
    <t>Реализация основной общеобразовательной программы начального общего образования</t>
  </si>
  <si>
    <t>Реализация основной общеобразовательной программы основного общего образования</t>
  </si>
  <si>
    <t>Реализация основной общеобразовательной программы среднего общего образования</t>
  </si>
  <si>
    <t>Реализация основной общеобразовательной программы среднего общего образования (заочная форма обучения срок реализации 3 года)</t>
  </si>
  <si>
    <t>Отчетный год (2014 год)</t>
  </si>
  <si>
    <t>Год, предыдущий отчетному (факт 2013 г.)</t>
  </si>
  <si>
    <t>Отчетный год (2014 г.)</t>
  </si>
  <si>
    <t>Сметная стоимость  по утвержденной ПСД  ( в ценах        2014 г.)</t>
  </si>
  <si>
    <t>Год, предыдущий отчетному                (факт 2013 г.)</t>
  </si>
  <si>
    <t>Содействовать выявлению и поддержке одаренных детей</t>
  </si>
  <si>
    <t xml:space="preserve">Обеспечить безопасный, качественный отдых и оздоровление детей в летний период </t>
  </si>
  <si>
    <t>Задача 2.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</si>
  <si>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Подпрограмма 2 «Развитие кадрового потенциала отрасли»</t>
  </si>
  <si>
    <t>Задача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</si>
  <si>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3 «Господдержка детей сирот, расширение практики применения семейных форм воспитания»</t>
  </si>
  <si>
    <t>Задача 4. Создание условий для эффективного управления отраслью</t>
  </si>
  <si>
    <t>Подпрограмма 4 «Обеспечение реализации муниципальной программы и прочие мероприятия в области образования»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</si>
  <si>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</si>
  <si>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</si>
  <si>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</si>
  <si>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</si>
  <si>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</si>
  <si>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Доля оздоровленных детей школьного возраста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</si>
  <si>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</si>
  <si>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</si>
  <si>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</si>
  <si>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</si>
  <si>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9"/>
        <rFont val="Times New Roman"/>
        <family val="1"/>
      </rPr>
      <t>(отдел образования Администрации Большеулуйского района)</t>
    </r>
    <r>
      <rPr>
        <sz val="9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</si>
  <si>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9"/>
        <rFont val="Times New Roman"/>
        <family val="1"/>
      </rPr>
      <t>(отдел  образования Администрации Большеулуйского района)</t>
    </r>
  </si>
  <si>
    <r>
  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</t>
    </r>
    <r>
      <rPr>
        <i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</si>
  <si>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</si>
  <si>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r>
      <t xml:space="preserve">Соблюдение сроков предоставления годовой бюджетной отчетности </t>
    </r>
    <r>
      <rPr>
        <i/>
        <sz val="9"/>
        <rFont val="Times New Roman"/>
        <family val="1"/>
      </rPr>
      <t xml:space="preserve">
</t>
    </r>
  </si>
  <si>
    <t>%</t>
  </si>
  <si>
    <t>чел.</t>
  </si>
  <si>
    <t>балл</t>
  </si>
  <si>
    <t>332,5</t>
  </si>
  <si>
    <t>312,6</t>
  </si>
  <si>
    <t>увеличение показателя произошло за счет повышения качества образования в большинстве средних  школ, и, следовательно, уменьшение разрыва в показателях между лучшими и худшими  результатами сдачи ЕГЭ.</t>
  </si>
  <si>
    <t>уменьшение показателя связано с тем, что из 1 общеобразовательного учреждения выбыл ребенок-инвалид</t>
  </si>
  <si>
    <t>уменьшение показателя связано с тем,что в период прогнозирования большая часть учащихся с ОВЗ, прописанных в разных населенных пунктах Большеулуйского района, обучалась в МБОУ "Большеулуйская СОШ", имеющей лицензию и аккредитацию на данный вид деятельности. В настоящее время вышеуказанные обучающиеся учатся по месту жительства. В 2014 году из 62 обучающихся с ОВЗ только 32 обучались в МБОУ "Большеулуйская СОШ"</t>
  </si>
  <si>
    <t>отдел образования администрации Большеулуйского района</t>
  </si>
  <si>
    <t xml:space="preserve"> (отчетный период - 2014  год)</t>
  </si>
  <si>
    <t>увеличение показателя связано с увеличением количества оздоровленных детей за счет увеличения путевок в загородные оздоровительные лагеря (2013-36 чел., 2014-40 чел.), количества детей, ходивших в походы 2013-125 чел, 2014- 175 чел.)</t>
  </si>
  <si>
    <t>уменьшение показателя произошло за счет увечличения количества детей в возрасте от 3 до 7 лет,  проживающих в населенных пунктах, где отсутствуют ОУ и ДОУ</t>
  </si>
  <si>
    <t>показатель увеличен в связи с вводом дополнительной группы в детском саду "Солнышко" на 15 мест, создания дополнительных мест в Кытатском детском саду "Радуга" (15 мест), МКОУ "Бобровская ООШ" (10 мест)</t>
  </si>
  <si>
    <t>25,0</t>
  </si>
  <si>
    <t>72,13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</si>
  <si>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</si>
  <si>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3.1.1.</t>
  </si>
  <si>
    <t>2.1.1.</t>
  </si>
  <si>
    <t>1.4.1.</t>
  </si>
  <si>
    <t>1.3.1.</t>
  </si>
  <si>
    <t>1.2.10.</t>
  </si>
  <si>
    <t>1.2.9.</t>
  </si>
  <si>
    <t>1.2.8.</t>
  </si>
  <si>
    <t>.1.2.7.</t>
  </si>
  <si>
    <t>1.2.6.</t>
  </si>
  <si>
    <t>1.2.5.</t>
  </si>
  <si>
    <t>1.2.4.</t>
  </si>
  <si>
    <t>1.2.3.</t>
  </si>
  <si>
    <t>1.2.1.</t>
  </si>
  <si>
    <t>1.2.2.</t>
  </si>
  <si>
    <t>1.1.1.</t>
  </si>
  <si>
    <t>1.1.2.</t>
  </si>
  <si>
    <t>1.1.3.</t>
  </si>
  <si>
    <t>1.1.4.</t>
  </si>
  <si>
    <t>3.1.2.</t>
  </si>
  <si>
    <t>3.1.3.</t>
  </si>
  <si>
    <t>3.1.4.</t>
  </si>
  <si>
    <t>4.1.1.</t>
  </si>
  <si>
    <t>4.1.2.</t>
  </si>
  <si>
    <t>4.1.3.</t>
  </si>
  <si>
    <t>4.1.4.</t>
  </si>
  <si>
    <t>4.1.5.</t>
  </si>
  <si>
    <t xml:space="preserve">о достижении значений целевых показателей и показателей результативности </t>
  </si>
  <si>
    <t>индекс результативности</t>
  </si>
  <si>
    <t xml:space="preserve">Iэ = </t>
  </si>
  <si>
    <t>Подпрограмма «Господдержка детей сирот, расширение практики применения семейных форм воспитания, защита прав несовершеннолетних детей»</t>
  </si>
  <si>
    <t>1 квартира не была приобретена в связи с отсутствием предложений в период проведения электронного аукциона с целью приобретения жилья для детей, оставшихся без попечения родителей.</t>
  </si>
  <si>
    <t xml:space="preserve">доля выпускников, не сдавших ЕГЭ, рассчитывалась при прогнозе из соотношения 2 к 40 (2 выпускника из 40 не сдали ЕГЭ), по факту выпускнкиов дневной школы в 2014 году было 37 (выбыли за пределы района, сменив место жительства).  При этом из них 2 выпускника не сдали ЕГЭ. 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</si>
  <si>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Большеулуйского района
</t>
  </si>
  <si>
    <t>в 2014 году не прибыл ни один молодой специалист, 4 педагога "перешагнули" границу 30 лет, 4 учительницы находятся в отпуске по уходу за ребенком (по инструкции данная категория педагогов не входит в расчет показателя)</t>
  </si>
  <si>
    <t>в соответствии с действующим законодательством преимущественное право устройства детей, оставшихся без попечения родителей, имеют родственники ребенка. В 2014 году 6 детей, оставшихся без попечения родителей, устроены в семьи ближайших родственников, 2 ребенка определены в семьи посторонних граждан и в гос. учреждение.</t>
  </si>
  <si>
    <t>Дополнительно выделны деньги из краевого бюджета для приобретения жилья детям-сиротам</t>
  </si>
  <si>
    <t>Оценка эффективности муниципальной программы</t>
  </si>
  <si>
    <t>Приложение 2 
К письму отдела образования 
администрации Большеулуйского района
от 18.03.2015 №_218
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</si>
</sst>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5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Arial Cyr"/>
      <family val="0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horizontal="left" wrapTex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/>
    </xf>
    <xf numFmtId="9" fontId="8" fillId="0" borderId="10" xfId="56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3" fontId="7" fillId="0" borderId="10" xfId="52" applyNumberFormat="1" applyFont="1" applyFill="1" applyBorder="1" applyAlignment="1">
      <alignment horizontal="center" vertical="center" wrapText="1"/>
      <protection/>
    </xf>
    <xf numFmtId="3" fontId="7" fillId="33" borderId="10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2" xfId="52" applyFont="1" applyFill="1" applyBorder="1" applyAlignment="1">
      <alignment horizontal="left" vertical="top" wrapText="1" shrinkToFi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vertical="top" wrapText="1" shrinkToFit="1"/>
    </xf>
    <xf numFmtId="0" fontId="1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left" wrapText="1"/>
    </xf>
    <xf numFmtId="2" fontId="2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27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95;&#1077;&#1090;%20&#1087;&#1086;%20&#1052;&#1055;%20&#1079;&#1072;%209%20&#1084;&#1077;&#1089;\&#1086;&#1090;&#1095;&#1077;&#1090;%20&#1086;&#1073;&#1088;&#1072;&#1073;&#1086;&#1090;&#1072;&#1085;&#1085;&#1072;&#1103;&#1055;&#1088;&#1080;&#1083;&#1086;&#1078;&#1077;&#1085;&#1080;&#1103;%20&#1082;%20&#1087;&#1080;&#1089;&#1100;&#1084;&#1091;%20&#1086;&#1090;%2006.05.14%20&#8470;%2002-01-1381%209%20&#1084;&#1077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показатели"/>
      <sheetName val="9 средства по кодам"/>
      <sheetName val="10 средства бюджет"/>
      <sheetName val="11 КАИП"/>
    </sheetNames>
    <sheetDataSet>
      <sheetData sheetId="0">
        <row r="9">
          <cell r="B9" t="str">
            <v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государственная поддержка детей-сирот, детей, оставшихся без попечения родителей, отдых и оздоровлени</v>
          </cell>
        </row>
        <row r="10">
          <cell r="A10">
            <v>1</v>
          </cell>
          <cell r="B10" t="str">
            <v>Удельный вес численности населения в возрасте 5-18 лет, охваченного образованием, в общей численности населения в возрасте 5-18 лет</v>
          </cell>
        </row>
        <row r="11">
          <cell r="A11">
            <v>2</v>
          </cell>
          <cell r="B11" t="str">
            <v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</v>
          </cell>
        </row>
        <row r="12">
          <cell r="A12">
            <v>3</v>
          </cell>
          <cell r="B12" t="str">
            <v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</v>
          </cell>
        </row>
        <row r="13">
          <cell r="A13">
            <v>4</v>
          </cell>
          <cell r="B13" t="str">
            <v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v>
          </cell>
        </row>
        <row r="14">
          <cell r="A14" t="str">
            <v>Задача 1. Создание в системе дошкольного и общего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v>
          </cell>
        </row>
        <row r="15">
          <cell r="A15" t="str">
            <v>Подпрограмма 1 «Развитие дошкольного и общего  образования детей» </v>
          </cell>
        </row>
        <row r="17">
          <cell r="B17" t="str">
            <v>Обеспеченность детей дошкольного возраста местами в дошкольных образовательных учреждениях (количество мест на 1000 детей)</v>
          </cell>
        </row>
        <row r="18">
          <cell r="B18" t="str">
            <v>Удельный вес воспитанников дошкольных образовательных организаций, расположенных на территории Большеулуйского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</v>
          </cell>
        </row>
        <row r="19">
          <cell r="B19" t="str">
            <v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</v>
          </cell>
        </row>
        <row r="20">
          <cell r="B20" t="str">
            <v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</v>
          </cell>
        </row>
        <row r="21">
          <cell r="A21" t="str">
            <v>Обеспечить доступность общего образования, соответствующего федеральному государственному стандарту общего образования</v>
          </cell>
        </row>
        <row r="22">
          <cell r="B22" t="str">
            <v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</v>
          </cell>
        </row>
        <row r="23">
          <cell r="B23" t="str">
            <v>Доля общеобразовательных учреждений (с числом обучающихся более 50), в которых действуют управляющие советы</v>
          </cell>
        </row>
        <row r="24">
          <cell r="B24" t="str">
            <v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муниципальных общеобразовательных организаций</v>
          </cell>
        </row>
        <row r="25">
          <cell r="B25" t="str">
            <v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v>
          </cell>
        </row>
        <row r="26">
          <cell r="B26" t="str">
            <v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52"/>
  <sheetViews>
    <sheetView tabSelected="1" view="pageBreakPreview" zoomScaleSheetLayoutView="100" zoomScalePageLayoutView="0" workbookViewId="0" topLeftCell="C7">
      <selection activeCell="H48" sqref="H48"/>
    </sheetView>
  </sheetViews>
  <sheetFormatPr defaultColWidth="9.125" defaultRowHeight="12.75"/>
  <cols>
    <col min="1" max="1" width="4.00390625" style="2" customWidth="1"/>
    <col min="2" max="2" width="21.00390625" style="2" customWidth="1"/>
    <col min="3" max="3" width="19.00390625" style="2" customWidth="1"/>
    <col min="4" max="4" width="5.625" style="2" customWidth="1"/>
    <col min="5" max="7" width="5.75390625" style="2" customWidth="1"/>
    <col min="8" max="9" width="8.875" style="2" customWidth="1"/>
    <col min="10" max="10" width="10.375" style="2" customWidth="1"/>
    <col min="11" max="12" width="8.875" style="2" customWidth="1"/>
    <col min="13" max="13" width="10.125" style="2" customWidth="1"/>
    <col min="14" max="15" width="8.875" style="2" customWidth="1"/>
    <col min="16" max="16" width="10.625" style="2" customWidth="1"/>
    <col min="17" max="18" width="8.875" style="2" customWidth="1"/>
    <col min="19" max="19" width="11.00390625" style="2" customWidth="1"/>
    <col min="20" max="16384" width="9.125" style="2" customWidth="1"/>
  </cols>
  <sheetData>
    <row r="1" spans="17:19" ht="57.75" customHeight="1">
      <c r="Q1" s="137" t="s">
        <v>30</v>
      </c>
      <c r="R1" s="137"/>
      <c r="S1" s="137"/>
    </row>
    <row r="2" spans="1:19" ht="15" customHeight="1">
      <c r="A2" s="57" t="s">
        <v>64</v>
      </c>
      <c r="B2" s="58"/>
      <c r="R2" s="30"/>
      <c r="S2" s="30"/>
    </row>
    <row r="3" spans="1:19" ht="15" customHeight="1">
      <c r="A3" s="57" t="s">
        <v>68</v>
      </c>
      <c r="B3" s="58"/>
      <c r="R3" s="30"/>
      <c r="S3" s="30"/>
    </row>
    <row r="4" spans="1:19" ht="15" customHeight="1">
      <c r="A4" s="57" t="s">
        <v>114</v>
      </c>
      <c r="B4" s="58"/>
      <c r="R4" s="30"/>
      <c r="S4" s="30"/>
    </row>
    <row r="5" spans="1:19" ht="15" customHeight="1">
      <c r="A5" s="57" t="s">
        <v>65</v>
      </c>
      <c r="B5" s="58"/>
      <c r="R5" s="30"/>
      <c r="S5" s="30"/>
    </row>
    <row r="6" spans="1:19" ht="15" customHeight="1">
      <c r="A6" s="57" t="s">
        <v>66</v>
      </c>
      <c r="B6" s="58"/>
      <c r="R6" s="30"/>
      <c r="S6" s="30"/>
    </row>
    <row r="7" spans="1:19" ht="15" customHeight="1">
      <c r="A7" s="57" t="s">
        <v>67</v>
      </c>
      <c r="B7" s="58"/>
      <c r="R7" s="30"/>
      <c r="S7" s="30"/>
    </row>
    <row r="8" spans="18:19" ht="9" customHeight="1">
      <c r="R8" s="30"/>
      <c r="S8" s="30"/>
    </row>
    <row r="9" spans="1:19" ht="30" customHeight="1">
      <c r="A9" s="133" t="s">
        <v>69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 ht="38.25" customHeight="1">
      <c r="A10" s="134" t="s">
        <v>99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6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 ht="17.25" customHeight="1">
      <c r="A12" s="140" t="s">
        <v>113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19" ht="9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 s="1" customFormat="1" ht="18" customHeight="1">
      <c r="A14" s="118" t="s">
        <v>0</v>
      </c>
      <c r="B14" s="118" t="s">
        <v>75</v>
      </c>
      <c r="C14" s="118" t="s">
        <v>76</v>
      </c>
      <c r="D14" s="121" t="s">
        <v>78</v>
      </c>
      <c r="E14" s="122"/>
      <c r="F14" s="122"/>
      <c r="G14" s="123"/>
      <c r="H14" s="141" t="s">
        <v>112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3"/>
    </row>
    <row r="15" spans="1:19" s="1" customFormat="1" ht="18" customHeight="1">
      <c r="A15" s="119"/>
      <c r="B15" s="119"/>
      <c r="C15" s="119"/>
      <c r="D15" s="124"/>
      <c r="E15" s="125"/>
      <c r="F15" s="125"/>
      <c r="G15" s="126"/>
      <c r="H15" s="141" t="s">
        <v>111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3"/>
    </row>
    <row r="16" spans="1:19" s="1" customFormat="1" ht="42" customHeight="1">
      <c r="A16" s="119"/>
      <c r="B16" s="119"/>
      <c r="C16" s="119"/>
      <c r="D16" s="124"/>
      <c r="E16" s="125"/>
      <c r="F16" s="125"/>
      <c r="G16" s="126"/>
      <c r="H16" s="132" t="s">
        <v>71</v>
      </c>
      <c r="I16" s="132"/>
      <c r="J16" s="132"/>
      <c r="K16" s="132" t="s">
        <v>72</v>
      </c>
      <c r="L16" s="132"/>
      <c r="M16" s="132"/>
      <c r="N16" s="132" t="s">
        <v>110</v>
      </c>
      <c r="O16" s="132"/>
      <c r="P16" s="132"/>
      <c r="Q16" s="132" t="s">
        <v>79</v>
      </c>
      <c r="R16" s="132"/>
      <c r="S16" s="132"/>
    </row>
    <row r="17" spans="1:19" ht="39" customHeight="1">
      <c r="A17" s="119"/>
      <c r="B17" s="119"/>
      <c r="C17" s="119"/>
      <c r="D17" s="127"/>
      <c r="E17" s="128"/>
      <c r="F17" s="128"/>
      <c r="G17" s="129"/>
      <c r="H17" s="130" t="s">
        <v>70</v>
      </c>
      <c r="I17" s="130" t="s">
        <v>73</v>
      </c>
      <c r="J17" s="60" t="s">
        <v>74</v>
      </c>
      <c r="K17" s="130" t="s">
        <v>70</v>
      </c>
      <c r="L17" s="130" t="s">
        <v>73</v>
      </c>
      <c r="M17" s="60" t="s">
        <v>74</v>
      </c>
      <c r="N17" s="130" t="s">
        <v>70</v>
      </c>
      <c r="O17" s="130" t="s">
        <v>73</v>
      </c>
      <c r="P17" s="60" t="s">
        <v>74</v>
      </c>
      <c r="Q17" s="56" t="s">
        <v>70</v>
      </c>
      <c r="R17" s="56" t="s">
        <v>73</v>
      </c>
      <c r="S17" s="60" t="s">
        <v>74</v>
      </c>
    </row>
    <row r="18" spans="1:19" ht="13.5" customHeight="1">
      <c r="A18" s="120"/>
      <c r="B18" s="120"/>
      <c r="C18" s="120"/>
      <c r="D18" s="54" t="s">
        <v>10</v>
      </c>
      <c r="E18" s="29" t="s">
        <v>77</v>
      </c>
      <c r="F18" s="29" t="s">
        <v>11</v>
      </c>
      <c r="G18" s="29" t="s">
        <v>12</v>
      </c>
      <c r="H18" s="131"/>
      <c r="I18" s="131"/>
      <c r="J18" s="61" t="s">
        <v>82</v>
      </c>
      <c r="K18" s="131"/>
      <c r="L18" s="131"/>
      <c r="M18" s="61" t="s">
        <v>83</v>
      </c>
      <c r="N18" s="131"/>
      <c r="O18" s="131"/>
      <c r="P18" s="59" t="s">
        <v>84</v>
      </c>
      <c r="Q18" s="29" t="s">
        <v>85</v>
      </c>
      <c r="R18" s="29" t="s">
        <v>86</v>
      </c>
      <c r="S18" s="59" t="s">
        <v>87</v>
      </c>
    </row>
    <row r="19" spans="1:19" ht="12.75">
      <c r="A19" s="59">
        <v>1</v>
      </c>
      <c r="B19" s="59">
        <v>2</v>
      </c>
      <c r="C19" s="59">
        <v>3</v>
      </c>
      <c r="D19" s="59">
        <v>4</v>
      </c>
      <c r="E19" s="59">
        <v>5</v>
      </c>
      <c r="F19" s="59">
        <v>6</v>
      </c>
      <c r="G19" s="59">
        <v>7</v>
      </c>
      <c r="H19" s="59">
        <v>8</v>
      </c>
      <c r="I19" s="59">
        <v>9</v>
      </c>
      <c r="J19" s="59">
        <v>10</v>
      </c>
      <c r="K19" s="59">
        <v>11</v>
      </c>
      <c r="L19" s="59">
        <v>12</v>
      </c>
      <c r="M19" s="59">
        <v>13</v>
      </c>
      <c r="N19" s="59">
        <v>14</v>
      </c>
      <c r="O19" s="59">
        <v>15</v>
      </c>
      <c r="P19" s="59">
        <v>16</v>
      </c>
      <c r="Q19" s="59">
        <v>17</v>
      </c>
      <c r="R19" s="59">
        <v>18</v>
      </c>
      <c r="S19" s="59">
        <v>19</v>
      </c>
    </row>
    <row r="20" spans="1:19" ht="42" customHeight="1">
      <c r="A20" s="144"/>
      <c r="B20" s="118" t="s">
        <v>99</v>
      </c>
      <c r="C20" s="42" t="s">
        <v>103</v>
      </c>
      <c r="D20" s="66" t="s">
        <v>109</v>
      </c>
      <c r="E20" s="66" t="s">
        <v>109</v>
      </c>
      <c r="F20" s="66" t="s">
        <v>109</v>
      </c>
      <c r="G20" s="66" t="s">
        <v>109</v>
      </c>
      <c r="H20" s="65">
        <f>SUM(H22:H24)</f>
        <v>71391.9</v>
      </c>
      <c r="I20" s="65">
        <f>SUM(I22:I24)</f>
        <v>67921.8</v>
      </c>
      <c r="J20" s="69">
        <f>I20/H20</f>
        <v>0.9513936454975986</v>
      </c>
      <c r="K20" s="65">
        <f>SUM(K22:K24)</f>
        <v>224593.9</v>
      </c>
      <c r="L20" s="65">
        <f>SUM(L22:L24)</f>
        <v>128678.29999999999</v>
      </c>
      <c r="M20" s="69">
        <f>L20/K20</f>
        <v>0.572937644343858</v>
      </c>
      <c r="N20" s="65">
        <f>SUM(N22:N24)</f>
        <v>3420.9</v>
      </c>
      <c r="O20" s="65">
        <f>SUM(O22:O24)</f>
        <v>2656.3999999999996</v>
      </c>
      <c r="P20" s="69">
        <f>O20/N20</f>
        <v>0.776520798620246</v>
      </c>
      <c r="Q20" s="65">
        <f>H20+K20+N20</f>
        <v>299406.7</v>
      </c>
      <c r="R20" s="65">
        <f>I20+L20+O20</f>
        <v>199256.49999999997</v>
      </c>
      <c r="S20" s="69">
        <f>R20/Q20</f>
        <v>0.6655044793586782</v>
      </c>
    </row>
    <row r="21" spans="1:19" ht="12.75">
      <c r="A21" s="145"/>
      <c r="B21" s="119"/>
      <c r="C21" s="42" t="s">
        <v>104</v>
      </c>
      <c r="D21" s="42"/>
      <c r="E21" s="42"/>
      <c r="F21" s="42"/>
      <c r="G21" s="42"/>
      <c r="H21" s="65"/>
      <c r="I21" s="65"/>
      <c r="J21" s="69"/>
      <c r="K21" s="65"/>
      <c r="L21" s="65"/>
      <c r="M21" s="69"/>
      <c r="N21" s="65"/>
      <c r="O21" s="65"/>
      <c r="P21" s="69"/>
      <c r="Q21" s="65"/>
      <c r="R21" s="65"/>
      <c r="S21" s="69"/>
    </row>
    <row r="22" spans="1:19" ht="51">
      <c r="A22" s="145"/>
      <c r="B22" s="119"/>
      <c r="C22" s="42" t="s">
        <v>105</v>
      </c>
      <c r="D22" s="66">
        <v>137</v>
      </c>
      <c r="E22" s="66" t="s">
        <v>109</v>
      </c>
      <c r="F22" s="66" t="s">
        <v>109</v>
      </c>
      <c r="G22" s="66" t="s">
        <v>109</v>
      </c>
      <c r="H22" s="65">
        <f>H27+H32+H37+H42</f>
        <v>70361.5</v>
      </c>
      <c r="I22" s="65">
        <f>I27+I32+I37+I42</f>
        <v>67365.8</v>
      </c>
      <c r="J22" s="69">
        <f aca="true" t="shared" si="0" ref="J22:J42">I22/H22</f>
        <v>0.9574241595190552</v>
      </c>
      <c r="K22" s="65">
        <f>K27+K32+K37+K42</f>
        <v>106018.4</v>
      </c>
      <c r="L22" s="65">
        <f>L27+L32+L37+L42</f>
        <v>105290.2</v>
      </c>
      <c r="M22" s="69">
        <f aca="true" t="shared" si="1" ref="M22:M38">L22/K22</f>
        <v>0.993131380967832</v>
      </c>
      <c r="N22" s="65">
        <f>N27+N32+N37+N42</f>
        <v>0</v>
      </c>
      <c r="O22" s="65">
        <f>O27+O32+O37+O42</f>
        <v>0</v>
      </c>
      <c r="P22" s="69"/>
      <c r="Q22" s="65">
        <f>H22+K22+N22</f>
        <v>176379.9</v>
      </c>
      <c r="R22" s="65">
        <f>I22+L22+O22</f>
        <v>172656</v>
      </c>
      <c r="S22" s="69">
        <f>R22/Q22</f>
        <v>0.9788870500550233</v>
      </c>
    </row>
    <row r="23" spans="1:19" ht="38.25">
      <c r="A23" s="145"/>
      <c r="B23" s="119"/>
      <c r="C23" s="42" t="s">
        <v>106</v>
      </c>
      <c r="D23" s="66">
        <v>111</v>
      </c>
      <c r="E23" s="66" t="s">
        <v>109</v>
      </c>
      <c r="F23" s="66" t="s">
        <v>109</v>
      </c>
      <c r="G23" s="66" t="s">
        <v>109</v>
      </c>
      <c r="H23" s="65">
        <f>H28+H33+H38+H43</f>
        <v>1030.4</v>
      </c>
      <c r="I23" s="65">
        <f>I28+I33+I38+I43</f>
        <v>556</v>
      </c>
      <c r="J23" s="69">
        <f t="shared" si="0"/>
        <v>0.5395962732919254</v>
      </c>
      <c r="K23" s="65">
        <f>K28+K33+K38+K43</f>
        <v>109879</v>
      </c>
      <c r="L23" s="65">
        <f>L28+L33+L38+L43</f>
        <v>15196.699999999999</v>
      </c>
      <c r="M23" s="69">
        <f t="shared" si="1"/>
        <v>0.13830395252960073</v>
      </c>
      <c r="N23" s="65">
        <f>N28+N33+N38+N43</f>
        <v>3420.9</v>
      </c>
      <c r="O23" s="65">
        <f>O28+O33+O38+O43</f>
        <v>2656.3999999999996</v>
      </c>
      <c r="P23" s="69">
        <f>O23/N23</f>
        <v>0.776520798620246</v>
      </c>
      <c r="Q23" s="65">
        <f>H23+K23+N23</f>
        <v>114330.29999999999</v>
      </c>
      <c r="R23" s="65">
        <f>I23+L23+O23</f>
        <v>18409.1</v>
      </c>
      <c r="S23" s="69">
        <f>R23/Q23</f>
        <v>0.16101680831765508</v>
      </c>
    </row>
    <row r="24" spans="1:19" ht="63.75">
      <c r="A24" s="146"/>
      <c r="B24" s="120"/>
      <c r="C24" s="42" t="s">
        <v>107</v>
      </c>
      <c r="D24" s="66">
        <v>149</v>
      </c>
      <c r="E24" s="66" t="s">
        <v>109</v>
      </c>
      <c r="F24" s="66" t="s">
        <v>109</v>
      </c>
      <c r="G24" s="66" t="s">
        <v>109</v>
      </c>
      <c r="H24" s="65">
        <f>H29+H34+H39+H44</f>
        <v>0</v>
      </c>
      <c r="I24" s="65">
        <f>I29+I34+I39+I44</f>
        <v>0</v>
      </c>
      <c r="J24" s="69"/>
      <c r="K24" s="65">
        <f>K29+K34+K39+K44</f>
        <v>8696.5</v>
      </c>
      <c r="L24" s="65">
        <f>L29+L34+L39+L44</f>
        <v>8191.4</v>
      </c>
      <c r="M24" s="69">
        <f t="shared" si="1"/>
        <v>0.941919162881619</v>
      </c>
      <c r="N24" s="65">
        <f>N29+N34+N39+N44</f>
        <v>0</v>
      </c>
      <c r="O24" s="65">
        <f>O29+O34+O39+O44</f>
        <v>0</v>
      </c>
      <c r="P24" s="69"/>
      <c r="Q24" s="65">
        <f>H24+K24+N24</f>
        <v>8696.5</v>
      </c>
      <c r="R24" s="65">
        <f>I24+L24+O24</f>
        <v>8191.4</v>
      </c>
      <c r="S24" s="69">
        <f>R24/Q24</f>
        <v>0.941919162881619</v>
      </c>
    </row>
    <row r="25" spans="1:19" ht="40.5" customHeight="1">
      <c r="A25" s="144"/>
      <c r="B25" s="118" t="s">
        <v>100</v>
      </c>
      <c r="C25" s="42" t="s">
        <v>108</v>
      </c>
      <c r="D25" s="66" t="s">
        <v>109</v>
      </c>
      <c r="E25" s="66" t="s">
        <v>109</v>
      </c>
      <c r="F25" s="66" t="s">
        <v>109</v>
      </c>
      <c r="G25" s="66" t="s">
        <v>109</v>
      </c>
      <c r="H25" s="65">
        <f>H27+H28+H29</f>
        <v>65028.4</v>
      </c>
      <c r="I25" s="65">
        <f>I27+I28+I29</f>
        <v>61743.5</v>
      </c>
      <c r="J25" s="69">
        <f t="shared" si="0"/>
        <v>0.949485148027631</v>
      </c>
      <c r="K25" s="65">
        <f>K27+K28+K29</f>
        <v>220103.5</v>
      </c>
      <c r="L25" s="65">
        <f>L27+L28+L29</f>
        <v>125052.4</v>
      </c>
      <c r="M25" s="69">
        <f t="shared" si="1"/>
        <v>0.5681527099750798</v>
      </c>
      <c r="N25" s="65">
        <f>N27+N28+N29</f>
        <v>2641.9</v>
      </c>
      <c r="O25" s="65">
        <f>O27+O28+O29</f>
        <v>2590.2</v>
      </c>
      <c r="P25" s="69">
        <f>O25/N25</f>
        <v>0.9804307505961618</v>
      </c>
      <c r="Q25" s="65">
        <f>H25+K25+N25</f>
        <v>287773.80000000005</v>
      </c>
      <c r="R25" s="65">
        <f>I25+L25+O25</f>
        <v>189386.1</v>
      </c>
      <c r="S25" s="69">
        <f>R25/Q25</f>
        <v>0.6581075136096475</v>
      </c>
    </row>
    <row r="26" spans="1:19" ht="12.75">
      <c r="A26" s="145"/>
      <c r="B26" s="119"/>
      <c r="C26" s="42" t="s">
        <v>104</v>
      </c>
      <c r="D26" s="42"/>
      <c r="E26" s="42"/>
      <c r="F26" s="42"/>
      <c r="G26" s="42"/>
      <c r="H26" s="65"/>
      <c r="I26" s="65"/>
      <c r="J26" s="69"/>
      <c r="K26" s="65"/>
      <c r="L26" s="65"/>
      <c r="M26" s="69"/>
      <c r="N26" s="65"/>
      <c r="O26" s="65"/>
      <c r="P26" s="69"/>
      <c r="Q26" s="65"/>
      <c r="R26" s="65"/>
      <c r="S26" s="69"/>
    </row>
    <row r="27" spans="1:19" ht="51">
      <c r="A27" s="145"/>
      <c r="B27" s="119"/>
      <c r="C27" s="42" t="s">
        <v>105</v>
      </c>
      <c r="D27" s="66">
        <v>137</v>
      </c>
      <c r="E27" s="66" t="s">
        <v>109</v>
      </c>
      <c r="F27" s="66" t="s">
        <v>109</v>
      </c>
      <c r="G27" s="66" t="s">
        <v>109</v>
      </c>
      <c r="H27" s="65">
        <v>64148</v>
      </c>
      <c r="I27" s="65">
        <v>61337.5</v>
      </c>
      <c r="J27" s="69">
        <f t="shared" si="0"/>
        <v>0.9561872544740289</v>
      </c>
      <c r="K27" s="65">
        <v>105095.4</v>
      </c>
      <c r="L27" s="65">
        <v>104367.2</v>
      </c>
      <c r="M27" s="69">
        <f t="shared" si="1"/>
        <v>0.9930710573440893</v>
      </c>
      <c r="N27" s="65"/>
      <c r="O27" s="65"/>
      <c r="P27" s="69"/>
      <c r="Q27" s="65">
        <f>H27+K27+N27</f>
        <v>169243.4</v>
      </c>
      <c r="R27" s="65">
        <f>I27+L27+O27</f>
        <v>165704.7</v>
      </c>
      <c r="S27" s="69">
        <f>R27/Q27</f>
        <v>0.9790910605672069</v>
      </c>
    </row>
    <row r="28" spans="1:19" ht="38.25">
      <c r="A28" s="145"/>
      <c r="B28" s="119"/>
      <c r="C28" s="42" t="s">
        <v>106</v>
      </c>
      <c r="D28" s="66">
        <v>111</v>
      </c>
      <c r="E28" s="66" t="s">
        <v>109</v>
      </c>
      <c r="F28" s="66" t="s">
        <v>109</v>
      </c>
      <c r="G28" s="66" t="s">
        <v>109</v>
      </c>
      <c r="H28" s="65">
        <v>880.4</v>
      </c>
      <c r="I28" s="70">
        <v>406</v>
      </c>
      <c r="J28" s="69">
        <f t="shared" si="0"/>
        <v>0.4611540208995911</v>
      </c>
      <c r="K28" s="65">
        <v>106311.6</v>
      </c>
      <c r="L28" s="65">
        <v>12493.8</v>
      </c>
      <c r="M28" s="69">
        <f t="shared" si="1"/>
        <v>0.11752057160272254</v>
      </c>
      <c r="N28" s="65">
        <v>2641.9</v>
      </c>
      <c r="O28" s="65">
        <v>2590.2</v>
      </c>
      <c r="P28" s="69">
        <f>O28/N28</f>
        <v>0.9804307505961618</v>
      </c>
      <c r="Q28" s="65">
        <f>H28+K28+N28</f>
        <v>109833.9</v>
      </c>
      <c r="R28" s="65">
        <f>I28+L28+O28</f>
        <v>15490</v>
      </c>
      <c r="S28" s="69">
        <f>R28/Q28</f>
        <v>0.14103113883782695</v>
      </c>
    </row>
    <row r="29" spans="1:19" ht="63.75">
      <c r="A29" s="146"/>
      <c r="B29" s="120"/>
      <c r="C29" s="42" t="s">
        <v>107</v>
      </c>
      <c r="D29" s="66">
        <v>149</v>
      </c>
      <c r="E29" s="66" t="s">
        <v>109</v>
      </c>
      <c r="F29" s="66" t="s">
        <v>109</v>
      </c>
      <c r="G29" s="66" t="s">
        <v>109</v>
      </c>
      <c r="H29" s="65"/>
      <c r="I29" s="65"/>
      <c r="J29" s="69"/>
      <c r="K29" s="65">
        <v>8696.5</v>
      </c>
      <c r="L29" s="65">
        <v>8191.4</v>
      </c>
      <c r="M29" s="69">
        <f t="shared" si="1"/>
        <v>0.941919162881619</v>
      </c>
      <c r="N29" s="65"/>
      <c r="O29" s="65"/>
      <c r="P29" s="69"/>
      <c r="Q29" s="65">
        <f>H29+K29+N29</f>
        <v>8696.5</v>
      </c>
      <c r="R29" s="65">
        <f>I29+L29+O29</f>
        <v>8191.4</v>
      </c>
      <c r="S29" s="69">
        <f>R29/Q29</f>
        <v>0.941919162881619</v>
      </c>
    </row>
    <row r="30" spans="1:19" ht="42.75" customHeight="1">
      <c r="A30" s="144"/>
      <c r="B30" s="118" t="s">
        <v>101</v>
      </c>
      <c r="C30" s="42" t="s">
        <v>108</v>
      </c>
      <c r="D30" s="66" t="s">
        <v>109</v>
      </c>
      <c r="E30" s="66" t="s">
        <v>109</v>
      </c>
      <c r="F30" s="66" t="s">
        <v>109</v>
      </c>
      <c r="G30" s="66" t="s">
        <v>109</v>
      </c>
      <c r="H30" s="65">
        <f>H32+H33+H34</f>
        <v>75.1</v>
      </c>
      <c r="I30" s="65">
        <f>I32+I33+I34</f>
        <v>65.1</v>
      </c>
      <c r="J30" s="69">
        <f t="shared" si="0"/>
        <v>0.8668442077230359</v>
      </c>
      <c r="K30" s="65">
        <f>K32+K33+K34</f>
        <v>0</v>
      </c>
      <c r="L30" s="65">
        <f>L32+L33+L34</f>
        <v>0</v>
      </c>
      <c r="M30" s="69"/>
      <c r="N30" s="65">
        <f>N32+N33+N34</f>
        <v>0</v>
      </c>
      <c r="O30" s="65">
        <f>O32+O33+O34</f>
        <v>0</v>
      </c>
      <c r="P30" s="69"/>
      <c r="Q30" s="65">
        <f>H30+K30+N30</f>
        <v>75.1</v>
      </c>
      <c r="R30" s="65">
        <f>I30+L30+O30</f>
        <v>65.1</v>
      </c>
      <c r="S30" s="69">
        <f>R30/Q30</f>
        <v>0.8668442077230359</v>
      </c>
    </row>
    <row r="31" spans="1:19" ht="12.75">
      <c r="A31" s="145"/>
      <c r="B31" s="119"/>
      <c r="C31" s="42" t="s">
        <v>104</v>
      </c>
      <c r="D31" s="42"/>
      <c r="E31" s="42"/>
      <c r="F31" s="42"/>
      <c r="G31" s="42"/>
      <c r="H31" s="65"/>
      <c r="I31" s="65"/>
      <c r="J31" s="69"/>
      <c r="K31" s="65"/>
      <c r="L31" s="65"/>
      <c r="M31" s="69"/>
      <c r="N31" s="65"/>
      <c r="O31" s="65"/>
      <c r="P31" s="69"/>
      <c r="Q31" s="65"/>
      <c r="R31" s="65"/>
      <c r="S31" s="69"/>
    </row>
    <row r="32" spans="1:19" ht="51">
      <c r="A32" s="145"/>
      <c r="B32" s="119"/>
      <c r="C32" s="42" t="s">
        <v>105</v>
      </c>
      <c r="D32" s="66">
        <v>137</v>
      </c>
      <c r="E32" s="66" t="s">
        <v>109</v>
      </c>
      <c r="F32" s="66" t="s">
        <v>109</v>
      </c>
      <c r="G32" s="66" t="s">
        <v>109</v>
      </c>
      <c r="H32" s="65">
        <v>75.1</v>
      </c>
      <c r="I32" s="65">
        <v>65.1</v>
      </c>
      <c r="J32" s="69">
        <f t="shared" si="0"/>
        <v>0.8668442077230359</v>
      </c>
      <c r="K32" s="65"/>
      <c r="L32" s="65"/>
      <c r="M32" s="69"/>
      <c r="N32" s="65"/>
      <c r="O32" s="65"/>
      <c r="P32" s="69"/>
      <c r="Q32" s="65">
        <f>H32+K32+N32</f>
        <v>75.1</v>
      </c>
      <c r="R32" s="65">
        <f>I32+L32+O32</f>
        <v>65.1</v>
      </c>
      <c r="S32" s="69">
        <f>R32/Q32</f>
        <v>0.8668442077230359</v>
      </c>
    </row>
    <row r="33" spans="1:19" ht="38.25">
      <c r="A33" s="145"/>
      <c r="B33" s="119"/>
      <c r="C33" s="42" t="s">
        <v>106</v>
      </c>
      <c r="D33" s="66">
        <v>111</v>
      </c>
      <c r="E33" s="66" t="s">
        <v>109</v>
      </c>
      <c r="F33" s="66" t="s">
        <v>109</v>
      </c>
      <c r="G33" s="66" t="s">
        <v>109</v>
      </c>
      <c r="H33" s="65"/>
      <c r="I33" s="65"/>
      <c r="J33" s="69"/>
      <c r="K33" s="65"/>
      <c r="L33" s="65"/>
      <c r="M33" s="69"/>
      <c r="N33" s="65"/>
      <c r="O33" s="65"/>
      <c r="P33" s="69"/>
      <c r="Q33" s="65">
        <f>H33+K33+N33</f>
        <v>0</v>
      </c>
      <c r="R33" s="65">
        <f>I33+L33+O33</f>
        <v>0</v>
      </c>
      <c r="S33" s="69"/>
    </row>
    <row r="34" spans="1:19" ht="63.75">
      <c r="A34" s="146"/>
      <c r="B34" s="120"/>
      <c r="C34" s="42" t="s">
        <v>107</v>
      </c>
      <c r="D34" s="66">
        <v>149</v>
      </c>
      <c r="E34" s="66" t="s">
        <v>109</v>
      </c>
      <c r="F34" s="66" t="s">
        <v>109</v>
      </c>
      <c r="G34" s="66" t="s">
        <v>109</v>
      </c>
      <c r="H34" s="65"/>
      <c r="I34" s="65"/>
      <c r="J34" s="69"/>
      <c r="K34" s="65"/>
      <c r="L34" s="65"/>
      <c r="M34" s="69"/>
      <c r="N34" s="65"/>
      <c r="O34" s="65"/>
      <c r="P34" s="69"/>
      <c r="Q34" s="65">
        <f>H34+K34+N34</f>
        <v>0</v>
      </c>
      <c r="R34" s="65">
        <f>I34+L34+O34</f>
        <v>0</v>
      </c>
      <c r="S34" s="69"/>
    </row>
    <row r="35" spans="1:19" ht="41.25" customHeight="1">
      <c r="A35" s="144"/>
      <c r="B35" s="118" t="s">
        <v>202</v>
      </c>
      <c r="C35" s="42" t="s">
        <v>108</v>
      </c>
      <c r="D35" s="66" t="s">
        <v>109</v>
      </c>
      <c r="E35" s="66" t="s">
        <v>109</v>
      </c>
      <c r="F35" s="66" t="s">
        <v>109</v>
      </c>
      <c r="G35" s="66" t="s">
        <v>109</v>
      </c>
      <c r="H35" s="65">
        <f>H37+H38+H39</f>
        <v>150</v>
      </c>
      <c r="I35" s="65">
        <f>I37+I38+I39</f>
        <v>150</v>
      </c>
      <c r="J35" s="69">
        <f t="shared" si="0"/>
        <v>1</v>
      </c>
      <c r="K35" s="65">
        <f>K37+K38+K39</f>
        <v>4490.4</v>
      </c>
      <c r="L35" s="65">
        <f>L37+L38+L39</f>
        <v>3625.9</v>
      </c>
      <c r="M35" s="69">
        <f t="shared" si="1"/>
        <v>0.8074781756636381</v>
      </c>
      <c r="N35" s="65">
        <f>N37+N38+N39</f>
        <v>779</v>
      </c>
      <c r="O35" s="65">
        <f>O37+O38+O39</f>
        <v>66.2</v>
      </c>
      <c r="P35" s="69">
        <f>O35/N35</f>
        <v>0.08498074454428756</v>
      </c>
      <c r="Q35" s="65">
        <f>H35+K35+N35</f>
        <v>5419.4</v>
      </c>
      <c r="R35" s="65">
        <f>I35+L35+O35</f>
        <v>3842.1</v>
      </c>
      <c r="S35" s="69">
        <f>R35/Q35</f>
        <v>0.70895302062959</v>
      </c>
    </row>
    <row r="36" spans="1:19" ht="12.75">
      <c r="A36" s="145"/>
      <c r="B36" s="119"/>
      <c r="C36" s="42" t="s">
        <v>104</v>
      </c>
      <c r="D36" s="42"/>
      <c r="E36" s="42"/>
      <c r="F36" s="42"/>
      <c r="G36" s="42"/>
      <c r="H36" s="65"/>
      <c r="I36" s="65"/>
      <c r="J36" s="69"/>
      <c r="K36" s="65"/>
      <c r="L36" s="65"/>
      <c r="M36" s="69"/>
      <c r="N36" s="65"/>
      <c r="O36" s="65"/>
      <c r="P36" s="69"/>
      <c r="Q36" s="65"/>
      <c r="R36" s="65"/>
      <c r="S36" s="69"/>
    </row>
    <row r="37" spans="1:19" ht="51">
      <c r="A37" s="145"/>
      <c r="B37" s="119"/>
      <c r="C37" s="42" t="s">
        <v>105</v>
      </c>
      <c r="D37" s="66">
        <v>137</v>
      </c>
      <c r="E37" s="66" t="s">
        <v>109</v>
      </c>
      <c r="F37" s="66" t="s">
        <v>109</v>
      </c>
      <c r="G37" s="66" t="s">
        <v>109</v>
      </c>
      <c r="H37" s="65"/>
      <c r="I37" s="65"/>
      <c r="J37" s="69"/>
      <c r="K37" s="65">
        <v>923</v>
      </c>
      <c r="L37" s="65">
        <v>923</v>
      </c>
      <c r="M37" s="69">
        <f>L37/K37</f>
        <v>1</v>
      </c>
      <c r="N37" s="65"/>
      <c r="O37" s="65"/>
      <c r="P37" s="69"/>
      <c r="Q37" s="65">
        <f>H37+K37+N37</f>
        <v>923</v>
      </c>
      <c r="R37" s="65">
        <f>I37+L37+O37</f>
        <v>923</v>
      </c>
      <c r="S37" s="69">
        <f>R37/Q37</f>
        <v>1</v>
      </c>
    </row>
    <row r="38" spans="1:19" ht="38.25">
      <c r="A38" s="145"/>
      <c r="B38" s="119"/>
      <c r="C38" s="42" t="s">
        <v>106</v>
      </c>
      <c r="D38" s="66">
        <v>111</v>
      </c>
      <c r="E38" s="66" t="s">
        <v>109</v>
      </c>
      <c r="F38" s="66" t="s">
        <v>109</v>
      </c>
      <c r="G38" s="66" t="s">
        <v>109</v>
      </c>
      <c r="H38" s="65">
        <v>150</v>
      </c>
      <c r="I38" s="65">
        <v>150</v>
      </c>
      <c r="J38" s="69">
        <f t="shared" si="0"/>
        <v>1</v>
      </c>
      <c r="K38" s="65">
        <v>3567.4</v>
      </c>
      <c r="L38" s="65">
        <v>2702.9</v>
      </c>
      <c r="M38" s="69">
        <f t="shared" si="1"/>
        <v>0.7576666479789202</v>
      </c>
      <c r="N38" s="65">
        <v>779</v>
      </c>
      <c r="O38" s="65">
        <v>66.2</v>
      </c>
      <c r="P38" s="69">
        <f>O38/N38</f>
        <v>0.08498074454428756</v>
      </c>
      <c r="Q38" s="65">
        <f>H38+K38+N38</f>
        <v>4496.4</v>
      </c>
      <c r="R38" s="65">
        <f>I38+L38+O38</f>
        <v>2919.1</v>
      </c>
      <c r="S38" s="69">
        <f>R38/Q38</f>
        <v>0.6492082554932835</v>
      </c>
    </row>
    <row r="39" spans="1:19" ht="63.75">
      <c r="A39" s="146"/>
      <c r="B39" s="120"/>
      <c r="C39" s="42" t="s">
        <v>107</v>
      </c>
      <c r="D39" s="66">
        <v>149</v>
      </c>
      <c r="E39" s="66" t="s">
        <v>109</v>
      </c>
      <c r="F39" s="66" t="s">
        <v>109</v>
      </c>
      <c r="G39" s="66" t="s">
        <v>109</v>
      </c>
      <c r="H39" s="65"/>
      <c r="I39" s="65"/>
      <c r="J39" s="69"/>
      <c r="K39" s="65"/>
      <c r="L39" s="65"/>
      <c r="M39" s="69"/>
      <c r="N39" s="65"/>
      <c r="O39" s="65"/>
      <c r="P39" s="69"/>
      <c r="Q39" s="65">
        <f>H39+K39+N39</f>
        <v>0</v>
      </c>
      <c r="R39" s="65">
        <f>I39+L39+O39</f>
        <v>0</v>
      </c>
      <c r="S39" s="69"/>
    </row>
    <row r="40" spans="1:19" ht="45" customHeight="1">
      <c r="A40" s="144"/>
      <c r="B40" s="118" t="s">
        <v>102</v>
      </c>
      <c r="C40" s="42" t="s">
        <v>108</v>
      </c>
      <c r="D40" s="66" t="s">
        <v>109</v>
      </c>
      <c r="E40" s="66" t="s">
        <v>109</v>
      </c>
      <c r="F40" s="66" t="s">
        <v>109</v>
      </c>
      <c r="G40" s="66" t="s">
        <v>109</v>
      </c>
      <c r="H40" s="65">
        <f>H42+H43+H44</f>
        <v>6138.4</v>
      </c>
      <c r="I40" s="65">
        <f>I42+I43+I44</f>
        <v>5963.2</v>
      </c>
      <c r="J40" s="69">
        <f t="shared" si="0"/>
        <v>0.9714583604848169</v>
      </c>
      <c r="K40" s="65">
        <f>K42+K43+K44</f>
        <v>0</v>
      </c>
      <c r="L40" s="65">
        <f>L42+L43+L44</f>
        <v>0</v>
      </c>
      <c r="M40" s="69"/>
      <c r="N40" s="65">
        <f>N42+N43+N44</f>
        <v>0</v>
      </c>
      <c r="O40" s="65">
        <f>O42+O43+O44</f>
        <v>0</v>
      </c>
      <c r="P40" s="69"/>
      <c r="Q40" s="65">
        <f>H40+K40+N40</f>
        <v>6138.4</v>
      </c>
      <c r="R40" s="65">
        <f>I40+L40+O40</f>
        <v>5963.2</v>
      </c>
      <c r="S40" s="69">
        <f>R40/Q40</f>
        <v>0.9714583604848169</v>
      </c>
    </row>
    <row r="41" spans="1:19" ht="12.75">
      <c r="A41" s="145"/>
      <c r="B41" s="119"/>
      <c r="C41" s="42" t="s">
        <v>104</v>
      </c>
      <c r="D41" s="42"/>
      <c r="E41" s="42"/>
      <c r="F41" s="42"/>
      <c r="G41" s="42"/>
      <c r="H41" s="65"/>
      <c r="I41" s="65"/>
      <c r="J41" s="69"/>
      <c r="K41" s="65"/>
      <c r="L41" s="65"/>
      <c r="M41" s="69"/>
      <c r="N41" s="65"/>
      <c r="O41" s="65"/>
      <c r="P41" s="69"/>
      <c r="Q41" s="65"/>
      <c r="R41" s="65"/>
      <c r="S41" s="69"/>
    </row>
    <row r="42" spans="1:19" ht="51">
      <c r="A42" s="145"/>
      <c r="B42" s="119"/>
      <c r="C42" s="42" t="s">
        <v>105</v>
      </c>
      <c r="D42" s="66">
        <v>137</v>
      </c>
      <c r="E42" s="66" t="s">
        <v>109</v>
      </c>
      <c r="F42" s="66" t="s">
        <v>109</v>
      </c>
      <c r="G42" s="66" t="s">
        <v>109</v>
      </c>
      <c r="H42" s="65">
        <v>6138.4</v>
      </c>
      <c r="I42" s="65">
        <v>5963.2</v>
      </c>
      <c r="J42" s="69">
        <f t="shared" si="0"/>
        <v>0.9714583604848169</v>
      </c>
      <c r="K42" s="65"/>
      <c r="L42" s="65"/>
      <c r="M42" s="69"/>
      <c r="N42" s="65"/>
      <c r="O42" s="65"/>
      <c r="P42" s="69"/>
      <c r="Q42" s="65">
        <f>H42+K42+N42</f>
        <v>6138.4</v>
      </c>
      <c r="R42" s="65">
        <f>I42+L42+O42</f>
        <v>5963.2</v>
      </c>
      <c r="S42" s="69">
        <f>R42/Q42</f>
        <v>0.9714583604848169</v>
      </c>
    </row>
    <row r="43" spans="1:19" ht="38.25">
      <c r="A43" s="145"/>
      <c r="B43" s="119"/>
      <c r="C43" s="42" t="s">
        <v>106</v>
      </c>
      <c r="D43" s="66">
        <v>111</v>
      </c>
      <c r="E43" s="66" t="s">
        <v>109</v>
      </c>
      <c r="F43" s="66" t="s">
        <v>109</v>
      </c>
      <c r="G43" s="66" t="s">
        <v>109</v>
      </c>
      <c r="H43" s="65"/>
      <c r="I43" s="65"/>
      <c r="J43" s="69"/>
      <c r="K43" s="65"/>
      <c r="L43" s="65"/>
      <c r="M43" s="69"/>
      <c r="N43" s="65"/>
      <c r="O43" s="65"/>
      <c r="P43" s="69"/>
      <c r="Q43" s="65">
        <f>H43+K43+N43</f>
        <v>0</v>
      </c>
      <c r="R43" s="65">
        <f>I43+L43+O43</f>
        <v>0</v>
      </c>
      <c r="S43" s="69"/>
    </row>
    <row r="44" spans="1:19" ht="63.75">
      <c r="A44" s="146"/>
      <c r="B44" s="120"/>
      <c r="C44" s="42" t="s">
        <v>107</v>
      </c>
      <c r="D44" s="66">
        <v>149</v>
      </c>
      <c r="E44" s="66" t="s">
        <v>109</v>
      </c>
      <c r="F44" s="66" t="s">
        <v>109</v>
      </c>
      <c r="G44" s="66" t="s">
        <v>109</v>
      </c>
      <c r="H44" s="65"/>
      <c r="I44" s="65"/>
      <c r="J44" s="69"/>
      <c r="K44" s="65"/>
      <c r="L44" s="65"/>
      <c r="M44" s="69"/>
      <c r="N44" s="65"/>
      <c r="O44" s="65"/>
      <c r="P44" s="69"/>
      <c r="Q44" s="65">
        <f>H44+K44+N44</f>
        <v>0</v>
      </c>
      <c r="R44" s="65">
        <f>I44+L44+O44</f>
        <v>0</v>
      </c>
      <c r="S44" s="69"/>
    </row>
    <row r="45" spans="1:12" ht="12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ht="12" customHeight="1">
      <c r="A46" s="148" t="s">
        <v>80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</row>
    <row r="47" spans="1:18" ht="12" customHeight="1">
      <c r="A47" s="148" t="s">
        <v>81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</row>
    <row r="48" spans="1:12" ht="12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5" s="3" customFormat="1" ht="15.75" customHeight="1">
      <c r="B49" s="147" t="s">
        <v>115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</row>
    <row r="50" s="3" customFormat="1" ht="12" customHeight="1"/>
    <row r="51" spans="1:19" s="3" customFormat="1" ht="16.5" customHeight="1">
      <c r="A51" s="138" t="s">
        <v>26</v>
      </c>
      <c r="B51" s="138"/>
      <c r="C51" s="138"/>
      <c r="D51" s="138"/>
      <c r="E51" s="14"/>
      <c r="F51" s="14"/>
      <c r="G51" s="14"/>
      <c r="H51" s="14"/>
      <c r="I51" s="14"/>
      <c r="R51" s="139" t="s">
        <v>26</v>
      </c>
      <c r="S51" s="139"/>
    </row>
    <row r="52" ht="15.75">
      <c r="A52" s="3"/>
    </row>
  </sheetData>
  <sheetProtection/>
  <mergeCells count="37">
    <mergeCell ref="B40:B44"/>
    <mergeCell ref="B35:B39"/>
    <mergeCell ref="B30:B34"/>
    <mergeCell ref="B25:B29"/>
    <mergeCell ref="B49:O49"/>
    <mergeCell ref="A47:R47"/>
    <mergeCell ref="A46:R46"/>
    <mergeCell ref="A30:A34"/>
    <mergeCell ref="A35:A39"/>
    <mergeCell ref="A40:A44"/>
    <mergeCell ref="A9:S9"/>
    <mergeCell ref="A10:S10"/>
    <mergeCell ref="A11:S11"/>
    <mergeCell ref="Q1:S1"/>
    <mergeCell ref="A51:D51"/>
    <mergeCell ref="R51:S51"/>
    <mergeCell ref="A12:S12"/>
    <mergeCell ref="A13:S13"/>
    <mergeCell ref="H14:S14"/>
    <mergeCell ref="H15:S15"/>
    <mergeCell ref="Q16:S16"/>
    <mergeCell ref="N16:P16"/>
    <mergeCell ref="K16:M16"/>
    <mergeCell ref="B20:B24"/>
    <mergeCell ref="A20:A24"/>
    <mergeCell ref="A25:A29"/>
    <mergeCell ref="A14:A18"/>
    <mergeCell ref="B14:B18"/>
    <mergeCell ref="C14:C18"/>
    <mergeCell ref="D14:G17"/>
    <mergeCell ref="O17:O18"/>
    <mergeCell ref="K17:K18"/>
    <mergeCell ref="L17:L18"/>
    <mergeCell ref="N17:N18"/>
    <mergeCell ref="H17:H18"/>
    <mergeCell ref="H16:J16"/>
    <mergeCell ref="I17:I18"/>
  </mergeCells>
  <printOptions/>
  <pageMargins left="0.59" right="0.25" top="0.7874015748031497" bottom="0.38" header="0.5118110236220472" footer="0.35"/>
  <pageSetup horizontalDpi="600" verticalDpi="600" orientation="landscape" paperSize="9" scale="74" r:id="rId1"/>
  <rowBreaks count="2" manualBreakCount="2">
    <brk id="24" max="255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24"/>
  <sheetViews>
    <sheetView view="pageBreakPreview" zoomScaleSheetLayoutView="100" zoomScalePageLayoutView="0" workbookViewId="0" topLeftCell="A1">
      <selection activeCell="H10" sqref="H10:J10"/>
    </sheetView>
  </sheetViews>
  <sheetFormatPr defaultColWidth="9.125" defaultRowHeight="12.75"/>
  <cols>
    <col min="1" max="1" width="4.00390625" style="7" customWidth="1"/>
    <col min="2" max="2" width="26.2539062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0" width="9.125" style="7" customWidth="1"/>
    <col min="11" max="11" width="5.75390625" style="7" customWidth="1"/>
    <col min="12" max="16" width="9.125" style="7" customWidth="1"/>
    <col min="17" max="17" width="10.00390625" style="7" customWidth="1"/>
    <col min="18" max="16384" width="9.125" style="7" customWidth="1"/>
  </cols>
  <sheetData>
    <row r="1" spans="13:16" ht="57" customHeight="1">
      <c r="M1" s="149" t="s">
        <v>31</v>
      </c>
      <c r="N1" s="149"/>
      <c r="O1" s="149"/>
      <c r="P1" s="149"/>
    </row>
    <row r="2" spans="15:16" ht="18.75" customHeight="1">
      <c r="O2" s="15"/>
      <c r="P2" s="15"/>
    </row>
    <row r="3" spans="1:16" ht="39.75" customHeight="1">
      <c r="A3" s="153" t="s">
        <v>88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36.75" customHeight="1">
      <c r="A4" s="8"/>
      <c r="B4" s="8"/>
      <c r="C4" s="8"/>
      <c r="D4" s="8"/>
      <c r="E4" s="8"/>
      <c r="F4" s="8"/>
      <c r="G4" s="8"/>
      <c r="H4" s="154" t="s">
        <v>92</v>
      </c>
      <c r="I4" s="155"/>
      <c r="J4" s="155"/>
      <c r="K4" s="155"/>
      <c r="L4" s="155"/>
      <c r="M4" s="155"/>
      <c r="N4" s="155"/>
      <c r="O4" s="155"/>
      <c r="P4" s="155"/>
    </row>
    <row r="5" ht="18" customHeight="1">
      <c r="O5" s="7" t="s">
        <v>5</v>
      </c>
    </row>
    <row r="6" spans="1:16" ht="12.75" customHeight="1">
      <c r="A6" s="150" t="s">
        <v>15</v>
      </c>
      <c r="B6" s="150" t="s">
        <v>16</v>
      </c>
      <c r="C6" s="150" t="s">
        <v>17</v>
      </c>
      <c r="D6" s="150" t="s">
        <v>95</v>
      </c>
      <c r="E6" s="150" t="s">
        <v>132</v>
      </c>
      <c r="F6" s="150" t="s">
        <v>18</v>
      </c>
      <c r="G6" s="152"/>
      <c r="H6" s="150" t="s">
        <v>96</v>
      </c>
      <c r="I6" s="150"/>
      <c r="J6" s="150"/>
      <c r="K6" s="150"/>
      <c r="L6" s="150"/>
      <c r="M6" s="150"/>
      <c r="N6" s="156" t="s">
        <v>98</v>
      </c>
      <c r="O6" s="156"/>
      <c r="P6" s="156"/>
    </row>
    <row r="7" spans="1:16" ht="26.25" customHeight="1">
      <c r="A7" s="150"/>
      <c r="B7" s="150"/>
      <c r="C7" s="150"/>
      <c r="D7" s="150"/>
      <c r="E7" s="150"/>
      <c r="F7" s="152"/>
      <c r="G7" s="152"/>
      <c r="H7" s="150"/>
      <c r="I7" s="150"/>
      <c r="J7" s="150"/>
      <c r="K7" s="150"/>
      <c r="L7" s="150"/>
      <c r="M7" s="150"/>
      <c r="N7" s="156"/>
      <c r="O7" s="156"/>
      <c r="P7" s="156"/>
    </row>
    <row r="8" spans="1:16" ht="47.25" customHeight="1">
      <c r="A8" s="151"/>
      <c r="B8" s="151"/>
      <c r="C8" s="151"/>
      <c r="D8" s="151"/>
      <c r="E8" s="151"/>
      <c r="F8" s="26" t="s">
        <v>19</v>
      </c>
      <c r="G8" s="27" t="s">
        <v>20</v>
      </c>
      <c r="H8" s="26" t="s">
        <v>21</v>
      </c>
      <c r="I8" s="26" t="s">
        <v>22</v>
      </c>
      <c r="J8" s="26" t="s">
        <v>27</v>
      </c>
      <c r="K8" s="26" t="s">
        <v>24</v>
      </c>
      <c r="L8" s="26" t="s">
        <v>28</v>
      </c>
      <c r="M8" s="26" t="s">
        <v>29</v>
      </c>
      <c r="N8" s="26" t="s">
        <v>25</v>
      </c>
      <c r="O8" s="26" t="s">
        <v>27</v>
      </c>
      <c r="P8" s="26" t="s">
        <v>23</v>
      </c>
    </row>
    <row r="9" spans="1:16" ht="1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7</v>
      </c>
      <c r="G9" s="28">
        <v>8</v>
      </c>
      <c r="H9" s="28">
        <v>9</v>
      </c>
      <c r="I9" s="28">
        <v>10</v>
      </c>
      <c r="J9" s="28">
        <v>11</v>
      </c>
      <c r="K9" s="28">
        <v>12</v>
      </c>
      <c r="L9" s="28">
        <v>13</v>
      </c>
      <c r="M9" s="28">
        <v>14</v>
      </c>
      <c r="N9" s="28">
        <v>15</v>
      </c>
      <c r="O9" s="28">
        <v>16</v>
      </c>
      <c r="P9" s="28">
        <v>17</v>
      </c>
    </row>
    <row r="10" spans="1:17" s="71" customFormat="1" ht="19.5" customHeight="1">
      <c r="A10" s="64">
        <v>1</v>
      </c>
      <c r="B10" s="64" t="s">
        <v>93</v>
      </c>
      <c r="C10" s="64" t="s">
        <v>94</v>
      </c>
      <c r="D10" s="64">
        <v>95</v>
      </c>
      <c r="E10" s="64">
        <f>J10+L10</f>
        <v>103383.29999999999</v>
      </c>
      <c r="F10" s="64"/>
      <c r="G10" s="64"/>
      <c r="H10" s="64">
        <v>103383.29999999999</v>
      </c>
      <c r="I10" s="64">
        <v>103383.29999999999</v>
      </c>
      <c r="J10" s="64">
        <v>516.9</v>
      </c>
      <c r="K10" s="64"/>
      <c r="L10" s="64">
        <v>102866.4</v>
      </c>
      <c r="M10" s="64" t="s">
        <v>97</v>
      </c>
      <c r="N10" s="64">
        <f>SUM(O10:P10)</f>
        <v>9669.9</v>
      </c>
      <c r="O10" s="64">
        <v>48.3</v>
      </c>
      <c r="P10" s="64">
        <v>9621.6</v>
      </c>
      <c r="Q10" s="71">
        <f>N10/L10*1000</f>
        <v>94.00445626560276</v>
      </c>
    </row>
    <row r="11" spans="1:16" ht="18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0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39.75" customHeight="1">
      <c r="A18" s="9"/>
      <c r="B18" s="25" t="s">
        <v>9</v>
      </c>
      <c r="C18" s="9"/>
      <c r="D18" s="28">
        <f>SUM(D10:D17)</f>
        <v>95</v>
      </c>
      <c r="E18" s="28">
        <f aca="true" t="shared" si="0" ref="E18:P18">SUM(E10:E17)</f>
        <v>103383.29999999999</v>
      </c>
      <c r="F18" s="28"/>
      <c r="G18" s="28"/>
      <c r="H18" s="28">
        <f t="shared" si="0"/>
        <v>103383.29999999999</v>
      </c>
      <c r="I18" s="28">
        <f t="shared" si="0"/>
        <v>103383.29999999999</v>
      </c>
      <c r="J18" s="28">
        <f t="shared" si="0"/>
        <v>516.9</v>
      </c>
      <c r="K18" s="28"/>
      <c r="L18" s="28">
        <f t="shared" si="0"/>
        <v>102866.4</v>
      </c>
      <c r="M18" s="28"/>
      <c r="N18" s="28">
        <f t="shared" si="0"/>
        <v>9669.9</v>
      </c>
      <c r="O18" s="28">
        <f t="shared" si="0"/>
        <v>48.3</v>
      </c>
      <c r="P18" s="28">
        <f t="shared" si="0"/>
        <v>9621.6</v>
      </c>
    </row>
    <row r="19" spans="1:16" ht="24.75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1" spans="2:15" s="3" customFormat="1" ht="15.75" customHeight="1">
      <c r="B21" s="147" t="s">
        <v>115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2:16" s="12" customFormat="1" ht="15.75">
      <c r="B22" s="17"/>
      <c r="C22" s="17"/>
      <c r="D22" s="17"/>
      <c r="E22" s="17"/>
      <c r="G22" s="17"/>
      <c r="H22" s="17"/>
      <c r="I22" s="17"/>
      <c r="J22" s="17"/>
      <c r="K22" s="17"/>
      <c r="L22" s="17"/>
      <c r="M22" s="17"/>
      <c r="O22" s="17"/>
      <c r="P22" s="17"/>
    </row>
    <row r="23" spans="2:16" s="12" customFormat="1" ht="15.75">
      <c r="B23" s="17"/>
      <c r="C23" s="17"/>
      <c r="D23" s="17"/>
      <c r="E23" s="17"/>
      <c r="G23" s="17"/>
      <c r="H23" s="17"/>
      <c r="I23" s="17"/>
      <c r="J23" s="17"/>
      <c r="K23" s="17"/>
      <c r="L23" s="17"/>
      <c r="M23" s="17"/>
      <c r="O23" s="17"/>
      <c r="P23" s="17"/>
    </row>
    <row r="24" spans="1:16" s="3" customFormat="1" ht="49.5" customHeight="1">
      <c r="A24" s="138" t="s">
        <v>26</v>
      </c>
      <c r="B24" s="138"/>
      <c r="C24" s="138"/>
      <c r="N24" s="139" t="s">
        <v>26</v>
      </c>
      <c r="O24" s="139"/>
      <c r="P24" s="139"/>
    </row>
  </sheetData>
  <sheetProtection/>
  <mergeCells count="14">
    <mergeCell ref="N24:P24"/>
    <mergeCell ref="A24:C24"/>
    <mergeCell ref="B21:O21"/>
    <mergeCell ref="M1:P1"/>
    <mergeCell ref="A6:A8"/>
    <mergeCell ref="B6:B8"/>
    <mergeCell ref="C6:C8"/>
    <mergeCell ref="D6:D8"/>
    <mergeCell ref="E6:E8"/>
    <mergeCell ref="F6:G7"/>
    <mergeCell ref="A3:P3"/>
    <mergeCell ref="H4:P4"/>
    <mergeCell ref="H6:M7"/>
    <mergeCell ref="N6:P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R55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53.625" style="0" customWidth="1"/>
    <col min="2" max="2" width="14.375" style="0" customWidth="1"/>
    <col min="3" max="10" width="10.625" style="0" customWidth="1"/>
    <col min="11" max="15" width="6.625" style="0" customWidth="1"/>
    <col min="16" max="16" width="34.625" style="0" customWidth="1"/>
  </cols>
  <sheetData>
    <row r="1" spans="6:16" ht="36.75" customHeight="1">
      <c r="F1" s="137" t="s">
        <v>33</v>
      </c>
      <c r="G1" s="137"/>
      <c r="H1" s="137"/>
      <c r="I1" s="137"/>
      <c r="J1" s="137"/>
      <c r="N1" s="158"/>
      <c r="O1" s="158"/>
      <c r="P1" s="158"/>
    </row>
    <row r="2" spans="1:16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>
      <c r="A3" s="159" t="s">
        <v>43</v>
      </c>
      <c r="B3" s="159"/>
      <c r="C3" s="159"/>
      <c r="D3" s="159"/>
      <c r="E3" s="159"/>
      <c r="F3" s="159"/>
      <c r="G3" s="159"/>
      <c r="H3" s="159"/>
      <c r="I3" s="159"/>
      <c r="J3" s="159"/>
      <c r="K3" s="4"/>
      <c r="L3" s="4"/>
      <c r="M3" s="4"/>
      <c r="N3" s="43"/>
      <c r="O3" s="43"/>
      <c r="P3" s="44"/>
    </row>
    <row r="4" spans="1:16" ht="11.25" customHeight="1">
      <c r="A4" s="50"/>
      <c r="B4" s="35"/>
      <c r="C4" s="35"/>
      <c r="D4" s="35"/>
      <c r="E4" s="35"/>
      <c r="F4" s="35"/>
      <c r="G4" s="35"/>
      <c r="H4" s="35"/>
      <c r="I4" s="35"/>
      <c r="J4" s="35"/>
      <c r="K4" s="33"/>
      <c r="L4" s="33"/>
      <c r="M4" s="33"/>
      <c r="N4" s="33"/>
      <c r="O4" s="33"/>
      <c r="P4" s="49"/>
    </row>
    <row r="5" spans="1:16" ht="18" customHeight="1">
      <c r="A5" s="132" t="s">
        <v>44</v>
      </c>
      <c r="B5" s="132" t="s">
        <v>45</v>
      </c>
      <c r="C5" s="132"/>
      <c r="D5" s="132"/>
      <c r="E5" s="132" t="s">
        <v>46</v>
      </c>
      <c r="F5" s="132"/>
      <c r="G5" s="132"/>
      <c r="H5" s="132"/>
      <c r="I5" s="132"/>
      <c r="J5" s="132"/>
      <c r="K5" s="33"/>
      <c r="L5" s="33"/>
      <c r="M5" s="33"/>
      <c r="N5" s="33"/>
      <c r="O5" s="33"/>
      <c r="P5" s="49"/>
    </row>
    <row r="6" spans="1:16" ht="15.75" customHeight="1">
      <c r="A6" s="132"/>
      <c r="B6" s="132" t="s">
        <v>133</v>
      </c>
      <c r="C6" s="132" t="s">
        <v>129</v>
      </c>
      <c r="D6" s="132"/>
      <c r="E6" s="132" t="s">
        <v>130</v>
      </c>
      <c r="F6" s="132"/>
      <c r="G6" s="132" t="s">
        <v>131</v>
      </c>
      <c r="H6" s="132"/>
      <c r="I6" s="132"/>
      <c r="J6" s="132"/>
      <c r="K6" s="31"/>
      <c r="L6" s="31"/>
      <c r="M6" s="31"/>
      <c r="N6" s="31"/>
      <c r="O6" s="31"/>
      <c r="P6" s="49"/>
    </row>
    <row r="7" spans="1:16" ht="21" customHeight="1">
      <c r="A7" s="132"/>
      <c r="B7" s="132"/>
      <c r="C7" s="132"/>
      <c r="D7" s="132"/>
      <c r="E7" s="132"/>
      <c r="F7" s="132"/>
      <c r="G7" s="132" t="s">
        <v>3</v>
      </c>
      <c r="H7" s="132"/>
      <c r="I7" s="132" t="s">
        <v>4</v>
      </c>
      <c r="J7" s="132"/>
      <c r="K7" s="33"/>
      <c r="L7" s="33"/>
      <c r="M7" s="33"/>
      <c r="N7" s="33"/>
      <c r="O7" s="33"/>
      <c r="P7" s="33"/>
    </row>
    <row r="8" spans="1:16" ht="19.5" customHeight="1">
      <c r="A8" s="132"/>
      <c r="B8" s="132"/>
      <c r="C8" s="62" t="s">
        <v>3</v>
      </c>
      <c r="D8" s="62" t="s">
        <v>4</v>
      </c>
      <c r="E8" s="62" t="s">
        <v>47</v>
      </c>
      <c r="F8" s="62" t="s">
        <v>48</v>
      </c>
      <c r="G8" s="62" t="s">
        <v>47</v>
      </c>
      <c r="H8" s="62" t="s">
        <v>48</v>
      </c>
      <c r="I8" s="62" t="s">
        <v>47</v>
      </c>
      <c r="J8" s="62" t="s">
        <v>48</v>
      </c>
      <c r="K8" s="31"/>
      <c r="L8" s="31"/>
      <c r="M8" s="31"/>
      <c r="N8" s="31"/>
      <c r="O8" s="31"/>
      <c r="P8" s="33"/>
    </row>
    <row r="9" spans="1:16" ht="15" customHeight="1">
      <c r="A9" s="157" t="s">
        <v>116</v>
      </c>
      <c r="B9" s="157"/>
      <c r="C9" s="157"/>
      <c r="D9" s="157"/>
      <c r="E9" s="157"/>
      <c r="F9" s="157"/>
      <c r="G9" s="157"/>
      <c r="H9" s="157"/>
      <c r="I9" s="157"/>
      <c r="J9" s="157"/>
      <c r="K9" s="46"/>
      <c r="L9" s="19"/>
      <c r="M9" s="19"/>
      <c r="N9" s="19"/>
      <c r="O9" s="19"/>
      <c r="P9" s="19"/>
    </row>
    <row r="10" spans="1:16" ht="40.5" customHeight="1">
      <c r="A10" s="67" t="s">
        <v>117</v>
      </c>
      <c r="B10" s="75"/>
      <c r="C10" s="75"/>
      <c r="D10" s="75"/>
      <c r="E10" s="75"/>
      <c r="F10" s="75"/>
      <c r="G10" s="75"/>
      <c r="H10" s="75"/>
      <c r="I10" s="75"/>
      <c r="J10" s="75"/>
      <c r="K10" s="20"/>
      <c r="L10" s="4"/>
      <c r="M10" s="4"/>
      <c r="N10" s="4"/>
      <c r="O10" s="4"/>
      <c r="P10" s="4"/>
    </row>
    <row r="11" spans="1:16" ht="27.75" customHeight="1">
      <c r="A11" s="16" t="s">
        <v>120</v>
      </c>
      <c r="B11" s="102">
        <v>32</v>
      </c>
      <c r="C11" s="102">
        <v>36</v>
      </c>
      <c r="D11" s="102">
        <v>32</v>
      </c>
      <c r="E11" s="75">
        <v>470.52955465587047</v>
      </c>
      <c r="F11" s="75">
        <v>4004.870445344129</v>
      </c>
      <c r="G11" s="75">
        <v>902.6999999999998</v>
      </c>
      <c r="H11" s="75">
        <v>2257.09</v>
      </c>
      <c r="I11" s="75">
        <v>902.6999999999998</v>
      </c>
      <c r="J11" s="75">
        <v>2257.09</v>
      </c>
      <c r="K11" s="20"/>
      <c r="L11" s="4"/>
      <c r="M11" s="4"/>
      <c r="N11" s="4"/>
      <c r="O11" s="4"/>
      <c r="P11" s="4"/>
    </row>
    <row r="12" spans="1:16" ht="27" customHeight="1">
      <c r="A12" s="67" t="s">
        <v>125</v>
      </c>
      <c r="B12" s="103"/>
      <c r="C12" s="103"/>
      <c r="D12" s="103"/>
      <c r="E12" s="75"/>
      <c r="F12" s="75"/>
      <c r="G12" s="75"/>
      <c r="H12" s="75"/>
      <c r="I12" s="75"/>
      <c r="J12" s="75"/>
      <c r="K12" s="20"/>
      <c r="L12" s="4"/>
      <c r="M12" s="4"/>
      <c r="N12" s="4"/>
      <c r="O12" s="4"/>
      <c r="P12" s="4"/>
    </row>
    <row r="13" spans="1:16" ht="27" customHeight="1">
      <c r="A13" s="16" t="s">
        <v>121</v>
      </c>
      <c r="B13" s="102">
        <v>157</v>
      </c>
      <c r="C13" s="102">
        <v>154</v>
      </c>
      <c r="D13" s="102">
        <v>179</v>
      </c>
      <c r="E13" s="75">
        <v>2308.5356275303643</v>
      </c>
      <c r="F13" s="75">
        <v>6642.164372469637</v>
      </c>
      <c r="G13" s="75">
        <v>5481.9</v>
      </c>
      <c r="H13" s="75">
        <v>5405.57</v>
      </c>
      <c r="I13" s="75">
        <v>5481.9</v>
      </c>
      <c r="J13" s="75">
        <v>5405.57</v>
      </c>
      <c r="K13" s="20"/>
      <c r="L13" s="4"/>
      <c r="M13" s="4"/>
      <c r="N13" s="4"/>
      <c r="O13" s="4"/>
      <c r="P13" s="4"/>
    </row>
    <row r="14" spans="1:16" ht="29.25" customHeight="1">
      <c r="A14" s="67" t="s">
        <v>126</v>
      </c>
      <c r="B14" s="103"/>
      <c r="C14" s="103"/>
      <c r="D14" s="103"/>
      <c r="E14" s="75"/>
      <c r="F14" s="75"/>
      <c r="G14" s="75"/>
      <c r="H14" s="75"/>
      <c r="I14" s="75"/>
      <c r="J14" s="75"/>
      <c r="K14" s="20"/>
      <c r="L14" s="4"/>
      <c r="M14" s="4"/>
      <c r="N14" s="4"/>
      <c r="O14" s="4"/>
      <c r="P14" s="4"/>
    </row>
    <row r="15" spans="1:16" ht="26.25" customHeight="1">
      <c r="A15" s="16" t="s">
        <v>122</v>
      </c>
      <c r="B15" s="102">
        <v>208</v>
      </c>
      <c r="C15" s="102">
        <v>209</v>
      </c>
      <c r="D15" s="102">
        <v>182</v>
      </c>
      <c r="E15" s="75">
        <v>3352.542105263158</v>
      </c>
      <c r="F15" s="75">
        <v>8970.85789473684</v>
      </c>
      <c r="G15" s="75">
        <v>4579.200000000001</v>
      </c>
      <c r="H15" s="75">
        <v>10615.349999999999</v>
      </c>
      <c r="I15" s="75">
        <v>4579.200000000001</v>
      </c>
      <c r="J15" s="75">
        <v>10615.349999999999</v>
      </c>
      <c r="K15" s="20"/>
      <c r="L15" s="4"/>
      <c r="M15" s="4"/>
      <c r="N15" s="4"/>
      <c r="O15" s="4"/>
      <c r="P15" s="4"/>
    </row>
    <row r="16" spans="1:16" ht="27" customHeight="1">
      <c r="A16" s="67" t="s">
        <v>127</v>
      </c>
      <c r="B16" s="103"/>
      <c r="C16" s="103"/>
      <c r="D16" s="103"/>
      <c r="E16" s="75"/>
      <c r="F16" s="75"/>
      <c r="G16" s="75"/>
      <c r="H16" s="75"/>
      <c r="I16" s="75"/>
      <c r="J16" s="75"/>
      <c r="K16" s="20"/>
      <c r="L16" s="4"/>
      <c r="M16" s="4"/>
      <c r="N16" s="4"/>
      <c r="O16" s="4"/>
      <c r="P16" s="4"/>
    </row>
    <row r="17" spans="1:16" ht="30" customHeight="1">
      <c r="A17" s="16" t="s">
        <v>123</v>
      </c>
      <c r="B17" s="102">
        <v>59</v>
      </c>
      <c r="C17" s="102">
        <v>59</v>
      </c>
      <c r="D17" s="102">
        <v>57</v>
      </c>
      <c r="E17" s="75">
        <v>867.5388663967611</v>
      </c>
      <c r="F17" s="75">
        <v>2472.761133603239</v>
      </c>
      <c r="G17" s="75">
        <v>1411.5</v>
      </c>
      <c r="H17" s="75">
        <v>2827.8100000000004</v>
      </c>
      <c r="I17" s="75">
        <v>1411.5</v>
      </c>
      <c r="J17" s="75">
        <v>2827.8100000000004</v>
      </c>
      <c r="K17" s="20"/>
      <c r="L17" s="4"/>
      <c r="M17" s="4"/>
      <c r="N17" s="4"/>
      <c r="O17" s="4"/>
      <c r="P17" s="4"/>
    </row>
    <row r="18" spans="1:16" ht="43.5" customHeight="1">
      <c r="A18" s="67" t="s">
        <v>128</v>
      </c>
      <c r="B18" s="103"/>
      <c r="C18" s="103"/>
      <c r="D18" s="103"/>
      <c r="E18" s="75"/>
      <c r="F18" s="75"/>
      <c r="G18" s="75"/>
      <c r="H18" s="75"/>
      <c r="I18" s="75"/>
      <c r="J18" s="75"/>
      <c r="K18" s="20"/>
      <c r="L18" s="4"/>
      <c r="M18" s="4"/>
      <c r="N18" s="4"/>
      <c r="O18" s="4"/>
      <c r="P18" s="4"/>
    </row>
    <row r="19" spans="1:16" s="35" customFormat="1" ht="41.25" customHeight="1">
      <c r="A19" s="16" t="s">
        <v>124</v>
      </c>
      <c r="B19" s="102">
        <v>18</v>
      </c>
      <c r="C19" s="102">
        <v>14</v>
      </c>
      <c r="D19" s="102">
        <v>19</v>
      </c>
      <c r="E19" s="75">
        <v>264.6728744939271</v>
      </c>
      <c r="F19" s="75">
        <v>3075.627125506073</v>
      </c>
      <c r="G19" s="75"/>
      <c r="H19" s="75">
        <v>447.65</v>
      </c>
      <c r="I19" s="75"/>
      <c r="J19" s="75">
        <v>447.65</v>
      </c>
      <c r="K19" s="20"/>
      <c r="L19" s="4"/>
      <c r="M19" s="4"/>
      <c r="N19" s="4"/>
      <c r="O19" s="4"/>
      <c r="P19" s="4"/>
    </row>
    <row r="20" spans="1:16" s="35" customFormat="1" ht="26.25" customHeight="1">
      <c r="A20" s="67" t="s">
        <v>118</v>
      </c>
      <c r="B20" s="103"/>
      <c r="C20" s="103"/>
      <c r="D20" s="103"/>
      <c r="E20" s="75"/>
      <c r="F20" s="75"/>
      <c r="G20" s="75"/>
      <c r="H20" s="75"/>
      <c r="I20" s="75"/>
      <c r="J20" s="75"/>
      <c r="K20" s="20"/>
      <c r="L20" s="4"/>
      <c r="M20" s="4"/>
      <c r="N20" s="4"/>
      <c r="O20" s="4"/>
      <c r="P20" s="4"/>
    </row>
    <row r="21" spans="1:16" s="35" customFormat="1" ht="16.5" customHeight="1">
      <c r="A21" s="68" t="s">
        <v>119</v>
      </c>
      <c r="B21" s="102">
        <v>157</v>
      </c>
      <c r="C21" s="102">
        <v>186</v>
      </c>
      <c r="D21" s="102">
        <v>219</v>
      </c>
      <c r="E21" s="75">
        <v>9260.1</v>
      </c>
      <c r="F21" s="75"/>
      <c r="G21" s="75">
        <v>6205.6</v>
      </c>
      <c r="H21" s="75">
        <v>6536.1</v>
      </c>
      <c r="I21" s="75">
        <v>6205.6</v>
      </c>
      <c r="J21" s="75">
        <v>6536.1</v>
      </c>
      <c r="K21" s="20"/>
      <c r="L21" s="4"/>
      <c r="M21" s="4"/>
      <c r="N21" s="4"/>
      <c r="O21" s="4"/>
      <c r="P21" s="4"/>
    </row>
    <row r="22" spans="1:16" s="35" customFormat="1" ht="15" customHeight="1">
      <c r="A22" s="51"/>
      <c r="B22" s="63"/>
      <c r="C22" s="63"/>
      <c r="D22" s="63"/>
      <c r="E22" s="76"/>
      <c r="F22" s="76"/>
      <c r="G22" s="76"/>
      <c r="H22" s="75"/>
      <c r="I22" s="76"/>
      <c r="J22" s="76"/>
      <c r="K22" s="20"/>
      <c r="L22" s="4"/>
      <c r="M22" s="4"/>
      <c r="N22" s="4"/>
      <c r="O22" s="4"/>
      <c r="P22" s="4"/>
    </row>
    <row r="23" spans="1:16" ht="12.7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20"/>
      <c r="L23" s="4"/>
      <c r="M23" s="4"/>
      <c r="N23" s="4"/>
      <c r="O23" s="4"/>
      <c r="P23" s="4"/>
    </row>
    <row r="24" spans="1:16" s="74" customFormat="1" ht="11.25">
      <c r="A24" s="160" t="s">
        <v>50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72"/>
      <c r="L24" s="73"/>
      <c r="M24" s="73"/>
      <c r="N24" s="73"/>
      <c r="O24" s="73"/>
      <c r="P24" s="73"/>
    </row>
    <row r="25" spans="1:16" ht="12.75">
      <c r="A25" s="45"/>
      <c r="B25" s="45"/>
      <c r="C25" s="45"/>
      <c r="D25" s="20"/>
      <c r="E25" s="20"/>
      <c r="F25" s="20"/>
      <c r="G25" s="20"/>
      <c r="H25" s="20"/>
      <c r="I25" s="20"/>
      <c r="J25" s="20"/>
      <c r="K25" s="20"/>
      <c r="L25" s="4"/>
      <c r="M25" s="4"/>
      <c r="N25" s="4"/>
      <c r="O25" s="4"/>
      <c r="P25" s="4"/>
    </row>
    <row r="26" spans="1:14" s="3" customFormat="1" ht="15.75" customHeight="1">
      <c r="A26" s="147" t="s">
        <v>115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1:16" ht="12.75">
      <c r="A27" s="45"/>
      <c r="P27" s="4"/>
    </row>
    <row r="28" spans="1:16" ht="15.75" customHeight="1">
      <c r="A28" s="45"/>
      <c r="B28" s="45"/>
      <c r="C28" s="45"/>
      <c r="D28" s="20"/>
      <c r="E28" s="20"/>
      <c r="F28" s="20"/>
      <c r="G28" s="20"/>
      <c r="H28" s="20"/>
      <c r="I28" s="20"/>
      <c r="J28" s="20"/>
      <c r="K28" s="20"/>
      <c r="L28" s="4"/>
      <c r="M28" s="4"/>
      <c r="N28" s="4"/>
      <c r="O28" s="4"/>
      <c r="P28" s="4"/>
    </row>
    <row r="29" spans="1:16" ht="12.75">
      <c r="A29" s="45"/>
      <c r="B29" s="45"/>
      <c r="C29" s="45"/>
      <c r="D29" s="20"/>
      <c r="E29" s="20"/>
      <c r="F29" s="20"/>
      <c r="G29" s="20"/>
      <c r="H29" s="20"/>
      <c r="I29" s="20"/>
      <c r="J29" s="20"/>
      <c r="K29" s="20"/>
      <c r="L29" s="4"/>
      <c r="M29" s="4"/>
      <c r="N29" s="4"/>
      <c r="O29" s="4"/>
      <c r="P29" s="4"/>
    </row>
    <row r="30" spans="1:16" ht="12.75">
      <c r="A30" s="45"/>
      <c r="B30" s="45"/>
      <c r="C30" s="45"/>
      <c r="D30" s="20"/>
      <c r="E30" s="20"/>
      <c r="F30" s="20"/>
      <c r="G30" s="20"/>
      <c r="H30" s="20"/>
      <c r="I30" s="20"/>
      <c r="J30" s="20"/>
      <c r="K30" s="20"/>
      <c r="L30" s="4"/>
      <c r="M30" s="4"/>
      <c r="N30" s="4"/>
      <c r="O30" s="4"/>
      <c r="P30" s="4"/>
    </row>
    <row r="31" spans="1:16" ht="12.75">
      <c r="A31" s="45"/>
      <c r="B31" s="45"/>
      <c r="C31" s="45"/>
      <c r="D31" s="20"/>
      <c r="E31" s="20"/>
      <c r="F31" s="20"/>
      <c r="G31" s="20"/>
      <c r="H31" s="20"/>
      <c r="I31" s="20"/>
      <c r="J31" s="20"/>
      <c r="K31" s="20"/>
      <c r="L31" s="4"/>
      <c r="M31" s="4"/>
      <c r="N31" s="4"/>
      <c r="O31" s="4"/>
      <c r="P31" s="4"/>
    </row>
    <row r="32" spans="1:16" ht="12.75">
      <c r="A32" s="45"/>
      <c r="B32" s="45"/>
      <c r="C32" s="45"/>
      <c r="D32" s="20"/>
      <c r="E32" s="20"/>
      <c r="F32" s="20"/>
      <c r="G32" s="20"/>
      <c r="H32" s="20"/>
      <c r="I32" s="20"/>
      <c r="J32" s="20"/>
      <c r="K32" s="20"/>
      <c r="L32" s="4"/>
      <c r="M32" s="4"/>
      <c r="N32" s="4"/>
      <c r="O32" s="4"/>
      <c r="P32" s="4"/>
    </row>
    <row r="33" spans="1:16" ht="13.5" customHeight="1">
      <c r="A33" s="45"/>
      <c r="B33" s="45"/>
      <c r="C33" s="45"/>
      <c r="D33" s="20"/>
      <c r="E33" s="20"/>
      <c r="F33" s="20"/>
      <c r="G33" s="20"/>
      <c r="H33" s="20"/>
      <c r="I33" s="20"/>
      <c r="J33" s="20"/>
      <c r="K33" s="20"/>
      <c r="L33" s="4"/>
      <c r="M33" s="4"/>
      <c r="N33" s="4"/>
      <c r="O33" s="4"/>
      <c r="P33" s="4"/>
    </row>
    <row r="34" spans="1:16" ht="12.75">
      <c r="A34" s="45"/>
      <c r="B34" s="45"/>
      <c r="C34" s="45"/>
      <c r="D34" s="20"/>
      <c r="E34" s="20"/>
      <c r="F34" s="20"/>
      <c r="G34" s="20"/>
      <c r="H34" s="20"/>
      <c r="I34" s="20"/>
      <c r="J34" s="20"/>
      <c r="K34" s="20"/>
      <c r="L34" s="4"/>
      <c r="M34" s="4"/>
      <c r="N34" s="4"/>
      <c r="O34" s="4"/>
      <c r="P34" s="4"/>
    </row>
    <row r="35" spans="1:16" ht="12.75">
      <c r="A35" s="45"/>
      <c r="B35" s="45"/>
      <c r="C35" s="45"/>
      <c r="D35" s="20"/>
      <c r="E35" s="20"/>
      <c r="F35" s="20"/>
      <c r="G35" s="20"/>
      <c r="H35" s="20"/>
      <c r="I35" s="20"/>
      <c r="J35" s="20"/>
      <c r="K35" s="20"/>
      <c r="L35" s="4"/>
      <c r="M35" s="4"/>
      <c r="N35" s="4"/>
      <c r="O35" s="4"/>
      <c r="P35" s="4"/>
    </row>
    <row r="36" spans="1:16" ht="12.75">
      <c r="A36" s="45"/>
      <c r="B36" s="45"/>
      <c r="C36" s="45"/>
      <c r="D36" s="20"/>
      <c r="E36" s="20"/>
      <c r="F36" s="20"/>
      <c r="G36" s="20"/>
      <c r="H36" s="20"/>
      <c r="I36" s="20"/>
      <c r="J36" s="20"/>
      <c r="K36" s="20"/>
      <c r="L36" s="4"/>
      <c r="M36" s="4"/>
      <c r="N36" s="4"/>
      <c r="O36" s="4"/>
      <c r="P36" s="4"/>
    </row>
    <row r="37" spans="1:16" ht="12.75">
      <c r="A37" s="45"/>
      <c r="B37" s="45"/>
      <c r="C37" s="45"/>
      <c r="D37" s="20"/>
      <c r="E37" s="20"/>
      <c r="F37" s="20"/>
      <c r="G37" s="20"/>
      <c r="H37" s="20"/>
      <c r="I37" s="20"/>
      <c r="J37" s="20"/>
      <c r="K37" s="20"/>
      <c r="L37" s="4"/>
      <c r="M37" s="4"/>
      <c r="N37" s="4"/>
      <c r="O37" s="4"/>
      <c r="P37" s="4"/>
    </row>
    <row r="38" spans="1:16" ht="12.75">
      <c r="A38" s="45"/>
      <c r="B38" s="45"/>
      <c r="C38" s="45"/>
      <c r="D38" s="20"/>
      <c r="E38" s="20"/>
      <c r="F38" s="20"/>
      <c r="G38" s="20"/>
      <c r="H38" s="20"/>
      <c r="I38" s="20"/>
      <c r="J38" s="20"/>
      <c r="K38" s="20"/>
      <c r="L38" s="4"/>
      <c r="M38" s="4"/>
      <c r="N38" s="4"/>
      <c r="O38" s="4"/>
      <c r="P38" s="4"/>
    </row>
    <row r="39" spans="1:16" ht="12.75">
      <c r="A39" s="45"/>
      <c r="B39" s="45"/>
      <c r="C39" s="45"/>
      <c r="D39" s="20"/>
      <c r="E39" s="20"/>
      <c r="F39" s="20"/>
      <c r="G39" s="20"/>
      <c r="H39" s="20"/>
      <c r="I39" s="20"/>
      <c r="J39" s="20"/>
      <c r="K39" s="20"/>
      <c r="L39" s="4"/>
      <c r="M39" s="4"/>
      <c r="N39" s="4"/>
      <c r="O39" s="4"/>
      <c r="P39" s="4"/>
    </row>
    <row r="40" spans="1:16" ht="12.75">
      <c r="A40" s="4"/>
      <c r="B40" s="4"/>
      <c r="C40" s="4"/>
      <c r="D40" s="20"/>
      <c r="E40" s="20"/>
      <c r="F40" s="20"/>
      <c r="G40" s="20"/>
      <c r="H40" s="20"/>
      <c r="I40" s="20"/>
      <c r="J40" s="20"/>
      <c r="K40" s="20"/>
      <c r="L40" s="4"/>
      <c r="M40" s="4"/>
      <c r="N40" s="4"/>
      <c r="O40" s="4"/>
      <c r="P40" s="4"/>
    </row>
    <row r="41" spans="1:16" ht="12.75">
      <c r="A41" s="4"/>
      <c r="B41" s="4"/>
      <c r="C41" s="4"/>
      <c r="D41" s="20"/>
      <c r="E41" s="20"/>
      <c r="F41" s="20"/>
      <c r="G41" s="20"/>
      <c r="H41" s="20"/>
      <c r="I41" s="20"/>
      <c r="J41" s="20"/>
      <c r="K41" s="20"/>
      <c r="L41" s="4"/>
      <c r="M41" s="4"/>
      <c r="N41" s="4"/>
      <c r="O41" s="4"/>
      <c r="P41" s="4"/>
    </row>
    <row r="42" spans="1:16" ht="12.75">
      <c r="A42" s="4"/>
      <c r="B42" s="4"/>
      <c r="C42" s="4"/>
      <c r="D42" s="21"/>
      <c r="E42" s="21"/>
      <c r="F42" s="21"/>
      <c r="G42" s="21"/>
      <c r="H42" s="21"/>
      <c r="I42" s="21"/>
      <c r="J42" s="21"/>
      <c r="K42" s="21"/>
      <c r="L42" s="4"/>
      <c r="M42" s="4"/>
      <c r="N42" s="4"/>
      <c r="O42" s="4"/>
      <c r="P42" s="4"/>
    </row>
    <row r="43" spans="1:18" ht="15.75">
      <c r="A43" s="48"/>
      <c r="B43" s="48"/>
      <c r="C43" s="48"/>
      <c r="D43" s="48"/>
      <c r="E43" s="47"/>
      <c r="F43" s="47"/>
      <c r="G43" s="48"/>
      <c r="H43" s="48"/>
      <c r="I43" s="48"/>
      <c r="J43" s="48"/>
      <c r="K43" s="48"/>
      <c r="L43" s="48"/>
      <c r="M43" s="48"/>
      <c r="N43" s="47"/>
      <c r="O43" s="48"/>
      <c r="P43" s="48"/>
      <c r="Q43" s="24"/>
      <c r="R43" s="24"/>
    </row>
    <row r="44" spans="4:16" ht="12.75">
      <c r="D44" s="21"/>
      <c r="E44" s="21"/>
      <c r="F44" s="21"/>
      <c r="G44" s="21"/>
      <c r="H44" s="21"/>
      <c r="I44" s="21"/>
      <c r="J44" s="21"/>
      <c r="K44" s="21"/>
      <c r="L44" s="4"/>
      <c r="M44" s="4"/>
      <c r="N44" s="4"/>
      <c r="O44" s="4"/>
      <c r="P44" s="4"/>
    </row>
    <row r="45" spans="1:16" s="3" customFormat="1" ht="49.5" customHeight="1">
      <c r="A45" s="3" t="s">
        <v>26</v>
      </c>
      <c r="P45" s="3" t="s">
        <v>26</v>
      </c>
    </row>
    <row r="46" spans="4:16" ht="12.75">
      <c r="D46" s="21"/>
      <c r="E46" s="21"/>
      <c r="F46" s="21"/>
      <c r="G46" s="21"/>
      <c r="H46" s="21"/>
      <c r="I46" s="21"/>
      <c r="J46" s="21"/>
      <c r="K46" s="21"/>
      <c r="L46" s="4"/>
      <c r="M46" s="4"/>
      <c r="N46" s="4"/>
      <c r="O46" s="4"/>
      <c r="P46" s="4"/>
    </row>
    <row r="47" spans="4:16" ht="12.75">
      <c r="D47" s="22"/>
      <c r="E47" s="22"/>
      <c r="F47" s="22"/>
      <c r="G47" s="22"/>
      <c r="H47" s="22"/>
      <c r="I47" s="22"/>
      <c r="J47" s="22"/>
      <c r="K47" s="22"/>
      <c r="L47" s="19"/>
      <c r="M47" s="19"/>
      <c r="N47" s="19"/>
      <c r="O47" s="19"/>
      <c r="P47" s="19"/>
    </row>
    <row r="48" spans="4:16" ht="12.7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4:16" ht="12.7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4:16" ht="12.7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4:16" ht="12.7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4:16" ht="12.7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4:11" ht="12.75">
      <c r="D53" s="4"/>
      <c r="E53" s="4"/>
      <c r="F53" s="4"/>
      <c r="G53" s="4"/>
      <c r="H53" s="4"/>
      <c r="I53" s="4"/>
      <c r="J53" s="4"/>
      <c r="K53" s="4"/>
    </row>
    <row r="55" spans="4:16" ht="106.5" customHeight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</sheetData>
  <sheetProtection/>
  <mergeCells count="15">
    <mergeCell ref="A9:J9"/>
    <mergeCell ref="A26:N26"/>
    <mergeCell ref="N1:P1"/>
    <mergeCell ref="A3:J3"/>
    <mergeCell ref="E5:J5"/>
    <mergeCell ref="A5:A8"/>
    <mergeCell ref="B5:D5"/>
    <mergeCell ref="B6:B8"/>
    <mergeCell ref="C6:D7"/>
    <mergeCell ref="E6:F7"/>
    <mergeCell ref="G6:J6"/>
    <mergeCell ref="G7:H7"/>
    <mergeCell ref="A24:J24"/>
    <mergeCell ref="F1:J1"/>
    <mergeCell ref="I7:J7"/>
  </mergeCells>
  <printOptions/>
  <pageMargins left="0.7480314960629921" right="0.1968503937007874" top="0.3937007874015748" bottom="0.35433070866141736" header="0.11811023622047245" footer="0.11811023622047245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R60"/>
  <sheetViews>
    <sheetView view="pageBreakPreview" zoomScaleSheetLayoutView="100" zoomScalePageLayoutView="0" workbookViewId="0" topLeftCell="A52">
      <selection activeCell="A7" sqref="A7:I7"/>
    </sheetView>
  </sheetViews>
  <sheetFormatPr defaultColWidth="9.125" defaultRowHeight="12.75"/>
  <cols>
    <col min="1" max="1" width="7.375" style="2" customWidth="1"/>
    <col min="2" max="2" width="28.375" style="104" customWidth="1"/>
    <col min="3" max="3" width="8.875" style="2" customWidth="1"/>
    <col min="4" max="4" width="20.00390625" style="2" customWidth="1"/>
    <col min="5" max="6" width="8.875" style="2" customWidth="1"/>
    <col min="7" max="7" width="20.125" style="2" customWidth="1"/>
    <col min="8" max="8" width="18.375" style="2" customWidth="1"/>
    <col min="9" max="9" width="23.375" style="2" customWidth="1"/>
    <col min="10" max="10" width="9.25390625" style="2" customWidth="1"/>
    <col min="11" max="11" width="6.625" style="2" customWidth="1"/>
    <col min="12" max="13" width="12.87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8:18" ht="57" customHeight="1">
      <c r="H1" s="174" t="s">
        <v>210</v>
      </c>
      <c r="I1" s="174"/>
      <c r="P1" s="158"/>
      <c r="Q1" s="158"/>
      <c r="R1" s="158"/>
    </row>
    <row r="2" spans="1:18" s="1" customFormat="1" ht="18" customHeight="1">
      <c r="A2" s="168" t="s">
        <v>34</v>
      </c>
      <c r="B2" s="168"/>
      <c r="C2" s="168"/>
      <c r="D2" s="168"/>
      <c r="E2" s="168"/>
      <c r="F2" s="168"/>
      <c r="G2" s="168"/>
      <c r="H2" s="168"/>
      <c r="I2" s="168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16.5" customHeight="1">
      <c r="A3" s="168" t="s">
        <v>199</v>
      </c>
      <c r="B3" s="168"/>
      <c r="C3" s="168"/>
      <c r="D3" s="168"/>
      <c r="E3" s="168"/>
      <c r="F3" s="168"/>
      <c r="G3" s="168"/>
      <c r="H3" s="168"/>
      <c r="I3" s="168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29.25" customHeight="1">
      <c r="A4" s="170" t="s">
        <v>99</v>
      </c>
      <c r="B4" s="171"/>
      <c r="C4" s="171"/>
      <c r="D4" s="171"/>
      <c r="E4" s="171"/>
      <c r="F4" s="171"/>
      <c r="G4" s="171"/>
      <c r="H4" s="171"/>
      <c r="I4" s="171"/>
      <c r="J4" s="31"/>
      <c r="K4" s="31"/>
      <c r="L4" s="31"/>
      <c r="M4" s="31"/>
      <c r="N4" s="31"/>
      <c r="O4" s="31"/>
      <c r="P4" s="33"/>
      <c r="Q4" s="33"/>
      <c r="R4" s="33"/>
    </row>
    <row r="5" spans="1:18" ht="12.75">
      <c r="A5" s="172" t="s">
        <v>35</v>
      </c>
      <c r="B5" s="172"/>
      <c r="C5" s="172"/>
      <c r="D5" s="172"/>
      <c r="E5" s="172"/>
      <c r="F5" s="172"/>
      <c r="G5" s="172"/>
      <c r="H5" s="172"/>
      <c r="I5" s="172"/>
      <c r="J5" s="20"/>
      <c r="K5" s="20"/>
      <c r="L5" s="20"/>
      <c r="M5" s="20"/>
      <c r="N5" s="20"/>
      <c r="O5" s="20"/>
      <c r="P5" s="20"/>
      <c r="Q5" s="20"/>
      <c r="R5" s="20"/>
    </row>
    <row r="6" spans="1:18" ht="13.5" customHeight="1">
      <c r="A6" s="173" t="s">
        <v>165</v>
      </c>
      <c r="B6" s="173"/>
      <c r="C6" s="173"/>
      <c r="D6" s="173"/>
      <c r="E6" s="173"/>
      <c r="F6" s="173"/>
      <c r="G6" s="173"/>
      <c r="H6" s="173"/>
      <c r="I6" s="173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175" t="s">
        <v>166</v>
      </c>
      <c r="B7" s="175"/>
      <c r="C7" s="175"/>
      <c r="D7" s="175"/>
      <c r="E7" s="175"/>
      <c r="F7" s="175"/>
      <c r="G7" s="175"/>
      <c r="H7" s="175"/>
      <c r="I7" s="175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34"/>
      <c r="B8" s="105"/>
      <c r="C8" s="35"/>
      <c r="D8" s="35"/>
      <c r="E8" s="35"/>
      <c r="F8" s="35"/>
      <c r="G8" s="35"/>
      <c r="H8" s="35"/>
      <c r="I8" s="35"/>
      <c r="J8" s="20"/>
      <c r="K8" s="20"/>
      <c r="L8" s="20"/>
      <c r="M8" s="20"/>
      <c r="N8" s="20"/>
      <c r="O8" s="20"/>
      <c r="P8" s="20"/>
      <c r="Q8" s="20"/>
      <c r="R8" s="20"/>
    </row>
    <row r="9" spans="1:18" ht="58.5" customHeight="1">
      <c r="A9" s="132" t="s">
        <v>0</v>
      </c>
      <c r="B9" s="176" t="s">
        <v>1</v>
      </c>
      <c r="C9" s="132" t="s">
        <v>36</v>
      </c>
      <c r="D9" s="132" t="s">
        <v>40</v>
      </c>
      <c r="E9" s="132" t="s">
        <v>89</v>
      </c>
      <c r="F9" s="132"/>
      <c r="G9" s="132" t="s">
        <v>41</v>
      </c>
      <c r="H9" s="132" t="s">
        <v>90</v>
      </c>
      <c r="I9" s="169" t="s">
        <v>42</v>
      </c>
      <c r="J9" s="169" t="s">
        <v>200</v>
      </c>
      <c r="K9" s="20"/>
      <c r="L9" s="20"/>
      <c r="M9" s="20"/>
      <c r="N9" s="20"/>
      <c r="O9" s="20"/>
      <c r="P9" s="20"/>
      <c r="Q9" s="20"/>
      <c r="R9" s="20"/>
    </row>
    <row r="10" spans="1:18" ht="27" customHeight="1">
      <c r="A10" s="132"/>
      <c r="B10" s="177"/>
      <c r="C10" s="132"/>
      <c r="D10" s="132"/>
      <c r="E10" s="36" t="s">
        <v>91</v>
      </c>
      <c r="F10" s="36" t="s">
        <v>4</v>
      </c>
      <c r="G10" s="132"/>
      <c r="H10" s="132"/>
      <c r="I10" s="169"/>
      <c r="J10" s="169"/>
      <c r="K10" s="20"/>
      <c r="L10" s="20"/>
      <c r="M10" s="20"/>
      <c r="N10" s="20"/>
      <c r="O10" s="20"/>
      <c r="P10" s="20"/>
      <c r="Q10" s="20"/>
      <c r="R10" s="20"/>
    </row>
    <row r="11" spans="1:18" ht="12.75">
      <c r="A11" s="37">
        <v>1</v>
      </c>
      <c r="B11" s="63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8">
        <v>8</v>
      </c>
      <c r="I11" s="97">
        <v>9</v>
      </c>
      <c r="J11" s="100"/>
      <c r="K11" s="20"/>
      <c r="L11" s="20"/>
      <c r="M11" s="20"/>
      <c r="N11" s="20"/>
      <c r="O11" s="20"/>
      <c r="P11" s="20"/>
      <c r="Q11" s="20"/>
      <c r="R11" s="20"/>
    </row>
    <row r="12" spans="1:18" ht="89.25" customHeight="1">
      <c r="A12" s="162" t="str">
        <f>'[1]8 показатели'!B9</f>
        <v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государственная поддержка детей-сирот, детей, оставшихся без попечения родителей, отдых и оздоровление детей в летний период</v>
      </c>
      <c r="B12" s="163"/>
      <c r="C12" s="40"/>
      <c r="D12" s="40"/>
      <c r="E12" s="40"/>
      <c r="F12" s="40"/>
      <c r="G12" s="40"/>
      <c r="H12" s="40"/>
      <c r="I12" s="98"/>
      <c r="J12" s="100"/>
      <c r="K12" s="20"/>
      <c r="L12" s="20"/>
      <c r="M12" s="20"/>
      <c r="N12" s="20"/>
      <c r="O12" s="20"/>
      <c r="P12" s="20"/>
      <c r="Q12" s="20"/>
      <c r="R12" s="20"/>
    </row>
    <row r="13" spans="1:18" ht="69" customHeight="1">
      <c r="A13" s="39">
        <f>'[1]8 показатели'!A10</f>
        <v>1</v>
      </c>
      <c r="B13" s="106" t="str">
        <f>'[1]8 показатели'!B10</f>
        <v>Удельный вес численности населения в возрасте 5-18 лет, охваченного образованием, в общей численности населения в возрасте 5-18 лет</v>
      </c>
      <c r="C13" s="40" t="s">
        <v>157</v>
      </c>
      <c r="D13" s="78">
        <v>91.88</v>
      </c>
      <c r="E13" s="78">
        <v>92</v>
      </c>
      <c r="F13" s="78">
        <v>92</v>
      </c>
      <c r="G13" s="40"/>
      <c r="H13" s="40"/>
      <c r="I13" s="99"/>
      <c r="J13" s="100"/>
      <c r="K13" s="20"/>
      <c r="L13" s="20"/>
      <c r="M13" s="20"/>
      <c r="N13" s="20"/>
      <c r="O13" s="20"/>
      <c r="P13" s="20"/>
      <c r="Q13" s="20"/>
      <c r="R13" s="20"/>
    </row>
    <row r="14" spans="1:18" ht="162.75" customHeight="1">
      <c r="A14" s="39">
        <f>'[1]8 показатели'!A11</f>
        <v>2</v>
      </c>
      <c r="B14" s="106" t="str">
        <f>'[1]8 показатели'!B11</f>
        <v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Большеулуйского района (с учетом групп кратковременного пребывания)</v>
      </c>
      <c r="C14" s="40" t="s">
        <v>157</v>
      </c>
      <c r="D14" s="91">
        <v>79.89</v>
      </c>
      <c r="E14" s="78">
        <v>82.57</v>
      </c>
      <c r="F14" s="78">
        <v>81.33</v>
      </c>
      <c r="G14" s="93">
        <v>1.18</v>
      </c>
      <c r="H14" s="40"/>
      <c r="I14" s="99" t="s">
        <v>168</v>
      </c>
      <c r="J14" s="100"/>
      <c r="K14" s="20"/>
      <c r="L14" s="20"/>
      <c r="M14" s="20"/>
      <c r="N14" s="20"/>
      <c r="O14" s="20"/>
      <c r="P14" s="20"/>
      <c r="Q14" s="20"/>
      <c r="R14" s="20"/>
    </row>
    <row r="15" spans="1:18" ht="116.25" customHeight="1">
      <c r="A15" s="39">
        <f>'[1]8 показатели'!A12</f>
        <v>3</v>
      </c>
      <c r="B15" s="106" t="str">
        <f>'[1]8 показатели'!B12</f>
        <v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</v>
      </c>
      <c r="C15" s="40" t="s">
        <v>157</v>
      </c>
      <c r="D15" s="79">
        <v>5.43</v>
      </c>
      <c r="E15" s="79">
        <v>1.82</v>
      </c>
      <c r="F15" s="79">
        <v>5.32</v>
      </c>
      <c r="G15" s="79">
        <v>3.5</v>
      </c>
      <c r="H15" s="40"/>
      <c r="I15" s="99" t="s">
        <v>162</v>
      </c>
      <c r="J15" s="100"/>
      <c r="K15" s="20"/>
      <c r="L15" s="20"/>
      <c r="M15" s="20"/>
      <c r="N15" s="20"/>
      <c r="O15" s="20"/>
      <c r="P15" s="20"/>
      <c r="Q15" s="20"/>
      <c r="R15" s="20"/>
    </row>
    <row r="16" spans="1:18" ht="128.25" customHeight="1">
      <c r="A16" s="39">
        <f>'[1]8 показатели'!A13</f>
        <v>4</v>
      </c>
      <c r="B16" s="16" t="str">
        <f>'[1]8 показатели'!B13</f>
        <v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v>
      </c>
      <c r="C16" s="40" t="s">
        <v>157</v>
      </c>
      <c r="D16" s="80">
        <v>7.69</v>
      </c>
      <c r="E16" s="80">
        <v>18.2</v>
      </c>
      <c r="F16" s="80">
        <v>18.2</v>
      </c>
      <c r="G16" s="79"/>
      <c r="H16" s="40"/>
      <c r="I16" s="99"/>
      <c r="J16" s="100"/>
      <c r="K16" s="20"/>
      <c r="L16" s="20"/>
      <c r="M16" s="20"/>
      <c r="N16" s="20"/>
      <c r="O16" s="20"/>
      <c r="P16" s="20"/>
      <c r="Q16" s="20"/>
      <c r="R16" s="20"/>
    </row>
    <row r="17" spans="1:18" ht="85.5" customHeight="1">
      <c r="A17" s="164" t="str">
        <f>'[1]8 показатели'!A14</f>
        <v>Задача 1. Создание в системе дошкольного и общего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v>
      </c>
      <c r="B17" s="165"/>
      <c r="C17" s="40"/>
      <c r="D17" s="40"/>
      <c r="E17" s="40"/>
      <c r="F17" s="40"/>
      <c r="G17" s="40"/>
      <c r="H17" s="40"/>
      <c r="I17" s="98"/>
      <c r="J17" s="100"/>
      <c r="K17" s="20"/>
      <c r="L17" s="20"/>
      <c r="M17" s="20"/>
      <c r="N17" s="20"/>
      <c r="O17" s="20"/>
      <c r="P17" s="20"/>
      <c r="Q17" s="20"/>
      <c r="R17" s="20"/>
    </row>
    <row r="18" spans="1:18" ht="42" customHeight="1">
      <c r="A18" s="164" t="str">
        <f>'[1]8 показатели'!A15</f>
        <v>Подпрограмма 1 «Развитие дошкольного и общего  образования детей» </v>
      </c>
      <c r="B18" s="165"/>
      <c r="C18" s="40"/>
      <c r="D18" s="40"/>
      <c r="E18" s="40"/>
      <c r="F18" s="40"/>
      <c r="G18" s="40"/>
      <c r="H18" s="40"/>
      <c r="I18" s="98"/>
      <c r="J18" s="100"/>
      <c r="K18" s="20"/>
      <c r="L18" s="20"/>
      <c r="M18" s="20"/>
      <c r="N18" s="20"/>
      <c r="O18" s="20"/>
      <c r="P18" s="20"/>
      <c r="Q18" s="20"/>
      <c r="R18" s="20"/>
    </row>
    <row r="19" spans="1:18" ht="122.25" customHeight="1">
      <c r="A19" s="39" t="s">
        <v>187</v>
      </c>
      <c r="B19" s="16" t="str">
        <f>'[1]8 показатели'!B17</f>
        <v>Обеспеченность детей дошкольного возраста местами в дошкольных образовательных учреждениях (количество мест на 1000 детей)</v>
      </c>
      <c r="C19" s="40" t="s">
        <v>157</v>
      </c>
      <c r="D19" s="81" t="s">
        <v>160</v>
      </c>
      <c r="E19" s="81" t="s">
        <v>161</v>
      </c>
      <c r="F19" s="95">
        <v>384.2</v>
      </c>
      <c r="G19" s="80">
        <v>71.6</v>
      </c>
      <c r="H19" s="40"/>
      <c r="I19" s="99" t="s">
        <v>169</v>
      </c>
      <c r="J19" s="80">
        <f>(F19/E19)*0.04</f>
        <v>0.0491618682021753</v>
      </c>
      <c r="K19" s="20"/>
      <c r="L19" s="20"/>
      <c r="M19" s="20"/>
      <c r="N19" s="20"/>
      <c r="O19" s="20"/>
      <c r="P19" s="20"/>
      <c r="Q19" s="20"/>
      <c r="R19" s="20"/>
    </row>
    <row r="20" spans="1:18" ht="171" customHeight="1">
      <c r="A20" s="39" t="s">
        <v>188</v>
      </c>
      <c r="B20" s="16" t="str">
        <f>'[1]8 показатели'!B18</f>
        <v>Удельный вес воспитанников дошкольных образовательных организаций, расположенных на территории Большеулуйского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Большеулуйского района</v>
      </c>
      <c r="C20" s="40" t="s">
        <v>157</v>
      </c>
      <c r="D20" s="82">
        <v>60</v>
      </c>
      <c r="E20" s="82">
        <v>60</v>
      </c>
      <c r="F20" s="82">
        <v>60</v>
      </c>
      <c r="G20" s="40"/>
      <c r="H20" s="40"/>
      <c r="I20" s="98"/>
      <c r="J20" s="80">
        <f>(F20/E20)*0.04</f>
        <v>0.04</v>
      </c>
      <c r="K20" s="20"/>
      <c r="L20" s="20"/>
      <c r="M20" s="20"/>
      <c r="N20" s="20"/>
      <c r="O20" s="20"/>
      <c r="P20" s="20"/>
      <c r="Q20" s="20"/>
      <c r="R20" s="20"/>
    </row>
    <row r="21" spans="1:18" ht="171" customHeight="1">
      <c r="A21" s="39" t="s">
        <v>189</v>
      </c>
      <c r="B21" s="16" t="str">
        <f>'[1]8 показатели'!B19</f>
        <v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v>
      </c>
      <c r="C21" s="40" t="s">
        <v>157</v>
      </c>
      <c r="D21" s="82">
        <v>0</v>
      </c>
      <c r="E21" s="82">
        <v>0</v>
      </c>
      <c r="F21" s="82">
        <v>0</v>
      </c>
      <c r="G21" s="40"/>
      <c r="H21" s="40"/>
      <c r="I21" s="98"/>
      <c r="J21" s="80">
        <v>0.04</v>
      </c>
      <c r="K21" s="20"/>
      <c r="L21" s="20"/>
      <c r="M21" s="20"/>
      <c r="N21" s="20"/>
      <c r="O21" s="20"/>
      <c r="P21" s="20"/>
      <c r="Q21" s="20"/>
      <c r="R21" s="20"/>
    </row>
    <row r="22" spans="1:18" ht="153.75" customHeight="1">
      <c r="A22" s="39" t="s">
        <v>190</v>
      </c>
      <c r="B22" s="16" t="str">
        <f>'[1]8 показатели'!B20</f>
        <v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</v>
      </c>
      <c r="C22" s="40" t="s">
        <v>157</v>
      </c>
      <c r="D22" s="83">
        <v>33</v>
      </c>
      <c r="E22" s="83">
        <v>33</v>
      </c>
      <c r="F22" s="83">
        <v>33</v>
      </c>
      <c r="G22" s="40"/>
      <c r="H22" s="40"/>
      <c r="I22" s="98"/>
      <c r="J22" s="80">
        <f>(F22/E22)*0.04</f>
        <v>0.04</v>
      </c>
      <c r="K22" s="20"/>
      <c r="L22" s="20"/>
      <c r="M22" s="20"/>
      <c r="N22" s="20"/>
      <c r="O22" s="20"/>
      <c r="P22" s="20"/>
      <c r="Q22" s="20"/>
      <c r="R22" s="20"/>
    </row>
    <row r="23" spans="1:18" ht="59.25" customHeight="1">
      <c r="A23" s="164" t="str">
        <f>'[1]8 показатели'!A21</f>
        <v>Обеспечить доступность общего образования, соответствующего федеральному государственному стандарту общего образования</v>
      </c>
      <c r="B23" s="165"/>
      <c r="C23" s="40"/>
      <c r="D23" s="83"/>
      <c r="E23" s="84"/>
      <c r="F23" s="40"/>
      <c r="G23" s="40"/>
      <c r="H23" s="40"/>
      <c r="I23" s="98"/>
      <c r="J23" s="80"/>
      <c r="K23" s="20"/>
      <c r="L23" s="20"/>
      <c r="M23" s="20"/>
      <c r="N23" s="20"/>
      <c r="O23" s="20"/>
      <c r="P23" s="20"/>
      <c r="Q23" s="20"/>
      <c r="R23" s="20"/>
    </row>
    <row r="24" spans="1:18" ht="152.25" customHeight="1">
      <c r="A24" s="94" t="s">
        <v>185</v>
      </c>
      <c r="B24" s="16" t="s">
        <v>172</v>
      </c>
      <c r="C24" s="40" t="s">
        <v>157</v>
      </c>
      <c r="D24" s="83">
        <v>0</v>
      </c>
      <c r="E24" s="83">
        <v>0</v>
      </c>
      <c r="F24" s="83">
        <v>0</v>
      </c>
      <c r="G24" s="40"/>
      <c r="H24" s="40"/>
      <c r="I24" s="98"/>
      <c r="J24" s="80">
        <v>0.04</v>
      </c>
      <c r="K24" s="20"/>
      <c r="L24" s="20"/>
      <c r="M24" s="20"/>
      <c r="N24" s="20"/>
      <c r="O24" s="20"/>
      <c r="P24" s="20"/>
      <c r="Q24" s="20"/>
      <c r="R24" s="20"/>
    </row>
    <row r="25" spans="1:18" ht="140.25">
      <c r="A25" s="39" t="s">
        <v>186</v>
      </c>
      <c r="B25" s="16" t="str">
        <f>'[1]8 показатели'!B22</f>
        <v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v>
      </c>
      <c r="C25" s="40" t="s">
        <v>157</v>
      </c>
      <c r="D25" s="85">
        <v>100</v>
      </c>
      <c r="E25" s="85">
        <v>100</v>
      </c>
      <c r="F25" s="85">
        <v>100</v>
      </c>
      <c r="G25" s="40"/>
      <c r="H25" s="40"/>
      <c r="I25" s="98"/>
      <c r="J25" s="80">
        <f aca="true" t="shared" si="0" ref="J25:J37">(F25/E25)*0.04</f>
        <v>0.04</v>
      </c>
      <c r="K25" s="20"/>
      <c r="L25" s="20"/>
      <c r="M25" s="20"/>
      <c r="N25" s="20"/>
      <c r="O25" s="20"/>
      <c r="P25" s="20"/>
      <c r="Q25" s="20"/>
      <c r="R25" s="20"/>
    </row>
    <row r="26" spans="1:18" ht="51.75" customHeight="1">
      <c r="A26" s="39" t="s">
        <v>184</v>
      </c>
      <c r="B26" s="16" t="str">
        <f>'[1]8 показатели'!B23</f>
        <v>Доля общеобразовательных учреждений (с числом обучающихся более 50), в которых действуют управляющие советы</v>
      </c>
      <c r="C26" s="40" t="s">
        <v>157</v>
      </c>
      <c r="D26" s="85">
        <v>100</v>
      </c>
      <c r="E26" s="85">
        <v>100</v>
      </c>
      <c r="F26" s="85">
        <v>100</v>
      </c>
      <c r="G26" s="40"/>
      <c r="H26" s="40"/>
      <c r="I26" s="98"/>
      <c r="J26" s="80">
        <f t="shared" si="0"/>
        <v>0.04</v>
      </c>
      <c r="K26" s="20"/>
      <c r="L26" s="20"/>
      <c r="M26" s="20"/>
      <c r="N26" s="20"/>
      <c r="O26" s="20"/>
      <c r="P26" s="20"/>
      <c r="Q26" s="20"/>
      <c r="R26" s="20"/>
    </row>
    <row r="27" spans="1:18" ht="165.75">
      <c r="A27" s="39" t="s">
        <v>183</v>
      </c>
      <c r="B27" s="16" t="str">
        <f>'[1]8 показатели'!B24</f>
        <v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муниципальных общеобразовательных организаций</v>
      </c>
      <c r="C27" s="40" t="s">
        <v>157</v>
      </c>
      <c r="D27" s="80">
        <v>5</v>
      </c>
      <c r="E27" s="80">
        <v>5</v>
      </c>
      <c r="F27" s="85">
        <v>5.41</v>
      </c>
      <c r="G27" s="85">
        <v>0.41</v>
      </c>
      <c r="H27" s="40"/>
      <c r="I27" s="99" t="s">
        <v>204</v>
      </c>
      <c r="J27" s="80">
        <f>(F27/E27)*0.04</f>
        <v>0.043280000000000006</v>
      </c>
      <c r="K27" s="20"/>
      <c r="L27" s="20"/>
      <c r="M27" s="20"/>
      <c r="N27" s="20"/>
      <c r="O27" s="20"/>
      <c r="P27" s="20"/>
      <c r="Q27" s="20"/>
      <c r="R27" s="20"/>
    </row>
    <row r="28" spans="1:18" ht="123" customHeight="1">
      <c r="A28" s="39" t="s">
        <v>182</v>
      </c>
      <c r="B28" s="16" t="str">
        <f>'[1]8 показатели'!B25</f>
        <v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v>
      </c>
      <c r="C28" s="40" t="s">
        <v>157</v>
      </c>
      <c r="D28" s="80">
        <v>0</v>
      </c>
      <c r="E28" s="80">
        <v>0</v>
      </c>
      <c r="F28" s="85">
        <v>0</v>
      </c>
      <c r="G28" s="40"/>
      <c r="H28" s="40"/>
      <c r="I28" s="98"/>
      <c r="J28" s="80">
        <v>0.04</v>
      </c>
      <c r="K28" s="20"/>
      <c r="L28" s="20"/>
      <c r="M28" s="20"/>
      <c r="N28" s="20"/>
      <c r="O28" s="20"/>
      <c r="P28" s="20"/>
      <c r="Q28" s="20"/>
      <c r="R28" s="20"/>
    </row>
    <row r="29" spans="1:18" ht="258" customHeight="1">
      <c r="A29" s="39" t="s">
        <v>181</v>
      </c>
      <c r="B29" s="16" t="str">
        <f>'[1]8 показатели'!B26</f>
        <v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v>
      </c>
      <c r="C29" s="40" t="s">
        <v>157</v>
      </c>
      <c r="D29" s="86">
        <v>60</v>
      </c>
      <c r="E29" s="86">
        <v>81.5</v>
      </c>
      <c r="F29" s="85">
        <v>52</v>
      </c>
      <c r="G29" s="85">
        <v>29.5</v>
      </c>
      <c r="H29" s="40"/>
      <c r="I29" s="99" t="s">
        <v>164</v>
      </c>
      <c r="J29" s="80">
        <f t="shared" si="0"/>
        <v>0.025521472392638037</v>
      </c>
      <c r="K29" s="20"/>
      <c r="L29" s="20"/>
      <c r="M29" s="20"/>
      <c r="N29" s="20"/>
      <c r="O29" s="20"/>
      <c r="P29" s="20"/>
      <c r="Q29" s="20"/>
      <c r="R29" s="20"/>
    </row>
    <row r="30" spans="1:18" ht="94.5" customHeight="1">
      <c r="A30" s="39" t="s">
        <v>180</v>
      </c>
      <c r="B30" s="107" t="s">
        <v>142</v>
      </c>
      <c r="C30" s="40" t="s">
        <v>157</v>
      </c>
      <c r="D30" s="79">
        <v>59.3</v>
      </c>
      <c r="E30" s="86">
        <v>81.5</v>
      </c>
      <c r="F30" s="86">
        <v>81.5</v>
      </c>
      <c r="G30" s="85"/>
      <c r="H30" s="40"/>
      <c r="I30" s="98"/>
      <c r="J30" s="80">
        <f t="shared" si="0"/>
        <v>0.04</v>
      </c>
      <c r="K30" s="20"/>
      <c r="L30" s="20"/>
      <c r="M30" s="20"/>
      <c r="N30" s="20"/>
      <c r="O30" s="20"/>
      <c r="P30" s="20"/>
      <c r="Q30" s="20"/>
      <c r="R30" s="20"/>
    </row>
    <row r="31" spans="1:18" ht="147.75" customHeight="1">
      <c r="A31" s="39" t="s">
        <v>179</v>
      </c>
      <c r="B31" s="107" t="s">
        <v>143</v>
      </c>
      <c r="C31" s="40" t="s">
        <v>157</v>
      </c>
      <c r="D31" s="79">
        <v>0</v>
      </c>
      <c r="E31" s="79">
        <v>0</v>
      </c>
      <c r="F31" s="79">
        <v>0</v>
      </c>
      <c r="G31" s="40"/>
      <c r="H31" s="40"/>
      <c r="I31" s="98"/>
      <c r="J31" s="80">
        <v>0.04</v>
      </c>
      <c r="K31" s="20"/>
      <c r="L31" s="20"/>
      <c r="M31" s="20"/>
      <c r="N31" s="20"/>
      <c r="O31" s="20"/>
      <c r="P31" s="20"/>
      <c r="Q31" s="20"/>
      <c r="R31" s="20"/>
    </row>
    <row r="32" spans="1:18" ht="92.25" customHeight="1">
      <c r="A32" s="39" t="s">
        <v>178</v>
      </c>
      <c r="B32" s="107" t="s">
        <v>144</v>
      </c>
      <c r="C32" s="40" t="s">
        <v>157</v>
      </c>
      <c r="D32" s="79">
        <v>64</v>
      </c>
      <c r="E32" s="79">
        <v>72.7</v>
      </c>
      <c r="F32" s="79">
        <v>64</v>
      </c>
      <c r="G32" s="79">
        <v>8.7</v>
      </c>
      <c r="H32" s="40"/>
      <c r="I32" s="99" t="s">
        <v>163</v>
      </c>
      <c r="J32" s="80">
        <f t="shared" si="0"/>
        <v>0.035213204951856945</v>
      </c>
      <c r="K32" s="20"/>
      <c r="L32" s="20"/>
      <c r="M32" s="20"/>
      <c r="N32" s="20"/>
      <c r="O32" s="20"/>
      <c r="P32" s="20"/>
      <c r="Q32" s="20"/>
      <c r="R32" s="20"/>
    </row>
    <row r="33" spans="1:18" ht="168.75" customHeight="1">
      <c r="A33" s="39" t="s">
        <v>177</v>
      </c>
      <c r="B33" s="108" t="s">
        <v>145</v>
      </c>
      <c r="C33" s="40" t="s">
        <v>157</v>
      </c>
      <c r="D33" s="87">
        <v>0</v>
      </c>
      <c r="E33" s="87">
        <v>63.6</v>
      </c>
      <c r="F33" s="87">
        <v>63.6</v>
      </c>
      <c r="G33" s="40"/>
      <c r="H33" s="40"/>
      <c r="I33" s="98"/>
      <c r="J33" s="80">
        <f t="shared" si="0"/>
        <v>0.04</v>
      </c>
      <c r="K33" s="20"/>
      <c r="L33" s="20"/>
      <c r="M33" s="20"/>
      <c r="N33" s="20"/>
      <c r="O33" s="20"/>
      <c r="P33" s="20"/>
      <c r="Q33" s="20"/>
      <c r="R33" s="20"/>
    </row>
    <row r="34" spans="1:18" ht="44.25" customHeight="1">
      <c r="A34" s="178" t="s">
        <v>134</v>
      </c>
      <c r="B34" s="179"/>
      <c r="C34" s="40"/>
      <c r="D34" s="79"/>
      <c r="E34" s="79"/>
      <c r="F34" s="40"/>
      <c r="G34" s="40"/>
      <c r="H34" s="40"/>
      <c r="I34" s="98"/>
      <c r="J34" s="80"/>
      <c r="K34" s="20"/>
      <c r="L34" s="20"/>
      <c r="M34" s="20"/>
      <c r="N34" s="20"/>
      <c r="O34" s="20"/>
      <c r="P34" s="20"/>
      <c r="Q34" s="20"/>
      <c r="R34" s="20"/>
    </row>
    <row r="35" spans="1:18" ht="107.25" customHeight="1">
      <c r="A35" s="39" t="s">
        <v>176</v>
      </c>
      <c r="B35" s="109" t="s">
        <v>146</v>
      </c>
      <c r="C35" s="40" t="s">
        <v>157</v>
      </c>
      <c r="D35" s="79">
        <v>70</v>
      </c>
      <c r="E35" s="79">
        <v>70</v>
      </c>
      <c r="F35" s="79">
        <v>70</v>
      </c>
      <c r="G35" s="40"/>
      <c r="H35" s="40"/>
      <c r="I35" s="98"/>
      <c r="J35" s="80">
        <f t="shared" si="0"/>
        <v>0.04</v>
      </c>
      <c r="K35" s="20"/>
      <c r="L35" s="20"/>
      <c r="M35" s="20"/>
      <c r="N35" s="20"/>
      <c r="O35" s="20"/>
      <c r="P35" s="20"/>
      <c r="Q35" s="20"/>
      <c r="R35" s="20"/>
    </row>
    <row r="36" spans="1:18" ht="41.25" customHeight="1">
      <c r="A36" s="178" t="s">
        <v>135</v>
      </c>
      <c r="B36" s="179"/>
      <c r="C36" s="40"/>
      <c r="D36" s="88"/>
      <c r="E36" s="88"/>
      <c r="F36" s="40"/>
      <c r="G36" s="40"/>
      <c r="H36" s="40"/>
      <c r="I36" s="98"/>
      <c r="J36" s="80"/>
      <c r="K36" s="20"/>
      <c r="L36" s="20"/>
      <c r="M36" s="20"/>
      <c r="N36" s="20"/>
      <c r="O36" s="20"/>
      <c r="P36" s="20"/>
      <c r="Q36" s="20"/>
      <c r="R36" s="20"/>
    </row>
    <row r="37" spans="1:18" ht="136.5" customHeight="1">
      <c r="A37" s="77" t="s">
        <v>175</v>
      </c>
      <c r="B37" s="110" t="s">
        <v>147</v>
      </c>
      <c r="C37" s="40" t="s">
        <v>157</v>
      </c>
      <c r="D37" s="88">
        <v>89.6</v>
      </c>
      <c r="E37" s="88">
        <v>89.6</v>
      </c>
      <c r="F37" s="88">
        <v>94.76</v>
      </c>
      <c r="G37" s="88">
        <v>5.16</v>
      </c>
      <c r="H37" s="40"/>
      <c r="I37" s="99" t="s">
        <v>167</v>
      </c>
      <c r="J37" s="80">
        <f t="shared" si="0"/>
        <v>0.04230357142857143</v>
      </c>
      <c r="K37" s="20"/>
      <c r="L37" s="20"/>
      <c r="M37" s="20"/>
      <c r="N37" s="20"/>
      <c r="O37" s="20"/>
      <c r="P37" s="20"/>
      <c r="Q37" s="20"/>
      <c r="R37" s="20"/>
    </row>
    <row r="38" spans="1:18" ht="56.25" customHeight="1">
      <c r="A38" s="166" t="s">
        <v>136</v>
      </c>
      <c r="B38" s="167"/>
      <c r="C38" s="40"/>
      <c r="D38" s="84"/>
      <c r="E38" s="84"/>
      <c r="F38" s="40"/>
      <c r="G38" s="40"/>
      <c r="H38" s="40"/>
      <c r="I38" s="98"/>
      <c r="J38" s="80"/>
      <c r="K38" s="20"/>
      <c r="L38" s="20"/>
      <c r="M38" s="20"/>
      <c r="N38" s="20"/>
      <c r="O38" s="20"/>
      <c r="P38" s="20"/>
      <c r="Q38" s="20"/>
      <c r="R38" s="20"/>
    </row>
    <row r="39" spans="1:18" ht="32.25" customHeight="1">
      <c r="A39" s="166" t="s">
        <v>137</v>
      </c>
      <c r="B39" s="167"/>
      <c r="C39" s="40"/>
      <c r="D39" s="79"/>
      <c r="E39" s="79"/>
      <c r="F39" s="40"/>
      <c r="G39" s="40"/>
      <c r="H39" s="40"/>
      <c r="I39" s="98"/>
      <c r="J39" s="80"/>
      <c r="K39" s="20"/>
      <c r="L39" s="20"/>
      <c r="M39" s="20"/>
      <c r="N39" s="20"/>
      <c r="O39" s="20"/>
      <c r="P39" s="20"/>
      <c r="Q39" s="20"/>
      <c r="R39" s="20"/>
    </row>
    <row r="40" spans="1:18" ht="132" customHeight="1">
      <c r="A40" s="77" t="s">
        <v>174</v>
      </c>
      <c r="B40" s="109" t="s">
        <v>205</v>
      </c>
      <c r="C40" s="40" t="s">
        <v>157</v>
      </c>
      <c r="D40" s="79">
        <v>23.3</v>
      </c>
      <c r="E40" s="79">
        <v>23.3</v>
      </c>
      <c r="F40" s="79">
        <v>17.2</v>
      </c>
      <c r="G40" s="79">
        <v>6.1</v>
      </c>
      <c r="H40" s="40"/>
      <c r="I40" s="99" t="s">
        <v>206</v>
      </c>
      <c r="J40" s="80">
        <f>(F40/E40)*0.04</f>
        <v>0.029527896995708153</v>
      </c>
      <c r="K40" s="20"/>
      <c r="L40" s="20"/>
      <c r="M40" s="20"/>
      <c r="N40" s="20"/>
      <c r="O40" s="20"/>
      <c r="P40" s="20"/>
      <c r="Q40" s="20"/>
      <c r="R40" s="20"/>
    </row>
    <row r="41" spans="1:18" ht="73.5" customHeight="1">
      <c r="A41" s="166" t="s">
        <v>138</v>
      </c>
      <c r="B41" s="167"/>
      <c r="C41" s="40"/>
      <c r="D41" s="84"/>
      <c r="E41" s="84"/>
      <c r="F41" s="40"/>
      <c r="G41" s="40"/>
      <c r="H41" s="40"/>
      <c r="I41" s="98"/>
      <c r="J41" s="80"/>
      <c r="K41" s="20"/>
      <c r="L41" s="20"/>
      <c r="M41" s="20"/>
      <c r="N41" s="20"/>
      <c r="O41" s="20"/>
      <c r="P41" s="20"/>
      <c r="Q41" s="20"/>
      <c r="R41" s="20"/>
    </row>
    <row r="42" spans="1:18" ht="41.25" customHeight="1">
      <c r="A42" s="166" t="s">
        <v>139</v>
      </c>
      <c r="B42" s="167"/>
      <c r="C42" s="40"/>
      <c r="D42" s="80"/>
      <c r="E42" s="80"/>
      <c r="F42" s="40"/>
      <c r="G42" s="40"/>
      <c r="H42" s="40"/>
      <c r="I42" s="98"/>
      <c r="J42" s="80"/>
      <c r="K42" s="20"/>
      <c r="L42" s="20"/>
      <c r="M42" s="20"/>
      <c r="N42" s="20"/>
      <c r="O42" s="20"/>
      <c r="P42" s="20"/>
      <c r="Q42" s="20"/>
      <c r="R42" s="20"/>
    </row>
    <row r="43" spans="1:18" ht="209.25" customHeight="1">
      <c r="A43" s="77" t="s">
        <v>173</v>
      </c>
      <c r="B43" s="107" t="s">
        <v>148</v>
      </c>
      <c r="C43" s="40" t="s">
        <v>157</v>
      </c>
      <c r="D43" s="92">
        <v>51.6</v>
      </c>
      <c r="E43" s="92">
        <v>97.13</v>
      </c>
      <c r="F43" s="96" t="s">
        <v>170</v>
      </c>
      <c r="G43" s="92" t="s">
        <v>171</v>
      </c>
      <c r="H43" s="40"/>
      <c r="I43" s="99" t="s">
        <v>207</v>
      </c>
      <c r="J43" s="80">
        <f>(F43/E43)*0.04</f>
        <v>0.010295480284155256</v>
      </c>
      <c r="K43" s="20"/>
      <c r="L43" s="20"/>
      <c r="M43" s="20"/>
      <c r="N43" s="20"/>
      <c r="O43" s="20"/>
      <c r="P43" s="20"/>
      <c r="Q43" s="20"/>
      <c r="R43" s="20"/>
    </row>
    <row r="44" spans="1:18" ht="105.75" customHeight="1">
      <c r="A44" s="77" t="s">
        <v>191</v>
      </c>
      <c r="B44" s="107" t="s">
        <v>149</v>
      </c>
      <c r="C44" s="40" t="s">
        <v>158</v>
      </c>
      <c r="D44" s="89">
        <v>1</v>
      </c>
      <c r="E44" s="90">
        <v>3</v>
      </c>
      <c r="F44" s="90">
        <v>4</v>
      </c>
      <c r="G44" s="90">
        <v>1</v>
      </c>
      <c r="H44" s="40"/>
      <c r="I44" s="98" t="s">
        <v>208</v>
      </c>
      <c r="J44" s="80">
        <f>(F44/E44)*0.04</f>
        <v>0.05333333333333333</v>
      </c>
      <c r="K44" s="20"/>
      <c r="L44" s="20"/>
      <c r="M44" s="20"/>
      <c r="N44" s="20"/>
      <c r="O44" s="20"/>
      <c r="P44" s="20"/>
      <c r="Q44" s="20"/>
      <c r="R44" s="20"/>
    </row>
    <row r="45" spans="1:18" ht="110.25" customHeight="1">
      <c r="A45" s="77" t="s">
        <v>192</v>
      </c>
      <c r="B45" s="107" t="s">
        <v>150</v>
      </c>
      <c r="C45" s="40" t="s">
        <v>158</v>
      </c>
      <c r="D45" s="83">
        <v>3</v>
      </c>
      <c r="E45" s="83">
        <v>3</v>
      </c>
      <c r="F45" s="90">
        <v>3</v>
      </c>
      <c r="G45" s="92"/>
      <c r="H45" s="40"/>
      <c r="I45" s="99"/>
      <c r="J45" s="80">
        <f>(F45/E45)*0.04</f>
        <v>0.04</v>
      </c>
      <c r="K45" s="20"/>
      <c r="L45" s="20"/>
      <c r="M45" s="20"/>
      <c r="N45" s="20"/>
      <c r="O45" s="20"/>
      <c r="P45" s="20"/>
      <c r="Q45" s="20"/>
      <c r="R45" s="20"/>
    </row>
    <row r="46" spans="1:18" ht="195.75" customHeight="1">
      <c r="A46" s="77" t="s">
        <v>193</v>
      </c>
      <c r="B46" s="107" t="s">
        <v>151</v>
      </c>
      <c r="C46" s="40" t="s">
        <v>157</v>
      </c>
      <c r="D46" s="83">
        <v>1.05</v>
      </c>
      <c r="E46" s="83">
        <v>5.2</v>
      </c>
      <c r="F46" s="83">
        <v>4.6</v>
      </c>
      <c r="G46" s="83">
        <v>0.6</v>
      </c>
      <c r="H46" s="40"/>
      <c r="I46" s="99" t="s">
        <v>203</v>
      </c>
      <c r="J46" s="80">
        <f>(F46/E46)*0.04</f>
        <v>0.03538461538461538</v>
      </c>
      <c r="K46" s="20"/>
      <c r="L46" s="20"/>
      <c r="M46" s="20"/>
      <c r="N46" s="20"/>
      <c r="O46" s="20"/>
      <c r="P46" s="20"/>
      <c r="Q46" s="20"/>
      <c r="R46" s="20"/>
    </row>
    <row r="47" spans="1:18" ht="40.5" customHeight="1">
      <c r="A47" s="166" t="s">
        <v>140</v>
      </c>
      <c r="B47" s="167"/>
      <c r="C47" s="40"/>
      <c r="D47" s="84"/>
      <c r="E47" s="84"/>
      <c r="F47" s="40"/>
      <c r="G47" s="40"/>
      <c r="H47" s="40"/>
      <c r="I47" s="98"/>
      <c r="J47" s="80"/>
      <c r="K47" s="20"/>
      <c r="L47" s="20"/>
      <c r="M47" s="20"/>
      <c r="N47" s="20"/>
      <c r="O47" s="20"/>
      <c r="P47" s="20"/>
      <c r="Q47" s="20"/>
      <c r="R47" s="20"/>
    </row>
    <row r="48" spans="1:18" ht="39" customHeight="1">
      <c r="A48" s="166" t="s">
        <v>141</v>
      </c>
      <c r="B48" s="167"/>
      <c r="C48" s="40"/>
      <c r="D48" s="79"/>
      <c r="E48" s="79"/>
      <c r="F48" s="40"/>
      <c r="G48" s="40"/>
      <c r="H48" s="40"/>
      <c r="I48" s="98"/>
      <c r="J48" s="80"/>
      <c r="K48" s="20"/>
      <c r="L48" s="20"/>
      <c r="M48" s="20"/>
      <c r="N48" s="20"/>
      <c r="O48" s="20"/>
      <c r="P48" s="20"/>
      <c r="Q48" s="20"/>
      <c r="R48" s="20"/>
    </row>
    <row r="49" spans="1:18" ht="113.25" customHeight="1">
      <c r="A49" s="77" t="s">
        <v>194</v>
      </c>
      <c r="B49" s="109" t="s">
        <v>152</v>
      </c>
      <c r="C49" s="40" t="s">
        <v>159</v>
      </c>
      <c r="D49" s="83">
        <v>5</v>
      </c>
      <c r="E49" s="83">
        <v>5</v>
      </c>
      <c r="F49" s="93">
        <v>5</v>
      </c>
      <c r="G49" s="40"/>
      <c r="H49" s="40"/>
      <c r="I49" s="98"/>
      <c r="J49" s="80">
        <f>(F49/E49)*0.04</f>
        <v>0.04</v>
      </c>
      <c r="K49" s="20"/>
      <c r="L49" s="20"/>
      <c r="M49" s="20"/>
      <c r="N49" s="20"/>
      <c r="O49" s="20"/>
      <c r="P49" s="20"/>
      <c r="Q49" s="20"/>
      <c r="R49" s="20"/>
    </row>
    <row r="50" spans="1:18" ht="67.5" customHeight="1">
      <c r="A50" s="77" t="s">
        <v>195</v>
      </c>
      <c r="B50" s="111" t="s">
        <v>153</v>
      </c>
      <c r="C50" s="40" t="s">
        <v>159</v>
      </c>
      <c r="D50" s="83">
        <v>5</v>
      </c>
      <c r="E50" s="83">
        <v>5</v>
      </c>
      <c r="F50" s="93">
        <v>5</v>
      </c>
      <c r="G50" s="40"/>
      <c r="H50" s="40"/>
      <c r="I50" s="98"/>
      <c r="J50" s="80">
        <f>(F50/E50)*0.03</f>
        <v>0.03</v>
      </c>
      <c r="K50" s="20"/>
      <c r="L50" s="20"/>
      <c r="M50" s="20"/>
      <c r="N50" s="20"/>
      <c r="O50" s="20"/>
      <c r="P50" s="20"/>
      <c r="Q50" s="20"/>
      <c r="R50" s="20"/>
    </row>
    <row r="51" spans="1:18" ht="119.25" customHeight="1">
      <c r="A51" s="77" t="s">
        <v>196</v>
      </c>
      <c r="B51" s="111" t="s">
        <v>154</v>
      </c>
      <c r="C51" s="40" t="s">
        <v>159</v>
      </c>
      <c r="D51" s="83">
        <v>5</v>
      </c>
      <c r="E51" s="83">
        <v>5</v>
      </c>
      <c r="F51" s="93">
        <v>5</v>
      </c>
      <c r="G51" s="40"/>
      <c r="H51" s="40"/>
      <c r="I51" s="98"/>
      <c r="J51" s="80">
        <f>(F51/E51)*0.03</f>
        <v>0.03</v>
      </c>
      <c r="K51" s="20"/>
      <c r="L51" s="20"/>
      <c r="M51" s="20"/>
      <c r="N51" s="20"/>
      <c r="O51" s="20"/>
      <c r="P51" s="20"/>
      <c r="Q51" s="20"/>
      <c r="R51" s="20"/>
    </row>
    <row r="52" spans="1:18" ht="178.5" customHeight="1">
      <c r="A52" s="77" t="s">
        <v>197</v>
      </c>
      <c r="B52" s="112" t="s">
        <v>155</v>
      </c>
      <c r="C52" s="40" t="s">
        <v>159</v>
      </c>
      <c r="D52" s="83">
        <v>5</v>
      </c>
      <c r="E52" s="83">
        <v>5</v>
      </c>
      <c r="F52" s="93">
        <v>5</v>
      </c>
      <c r="G52" s="40"/>
      <c r="H52" s="40"/>
      <c r="I52" s="98"/>
      <c r="J52" s="80">
        <f>(F52/E52)*0.03</f>
        <v>0.03</v>
      </c>
      <c r="K52" s="20"/>
      <c r="L52" s="20"/>
      <c r="M52" s="20"/>
      <c r="N52" s="20"/>
      <c r="O52" s="20"/>
      <c r="P52" s="20"/>
      <c r="Q52" s="20"/>
      <c r="R52" s="20"/>
    </row>
    <row r="53" spans="1:18" ht="44.25" customHeight="1">
      <c r="A53" s="39" t="s">
        <v>198</v>
      </c>
      <c r="B53" s="111" t="s">
        <v>156</v>
      </c>
      <c r="C53" s="40" t="s">
        <v>159</v>
      </c>
      <c r="D53" s="83">
        <v>5</v>
      </c>
      <c r="E53" s="83">
        <v>5</v>
      </c>
      <c r="F53" s="93">
        <v>5</v>
      </c>
      <c r="G53" s="40"/>
      <c r="H53" s="40"/>
      <c r="I53" s="98"/>
      <c r="J53" s="80">
        <f>(F53/E53)*0.03</f>
        <v>0.03</v>
      </c>
      <c r="K53" s="20"/>
      <c r="L53" s="20"/>
      <c r="M53" s="20"/>
      <c r="N53" s="20"/>
      <c r="O53" s="20"/>
      <c r="P53" s="20"/>
      <c r="Q53" s="20"/>
      <c r="R53" s="20"/>
    </row>
    <row r="54" spans="1:18" ht="44.25" customHeight="1">
      <c r="A54" s="39"/>
      <c r="B54" s="113" t="s">
        <v>209</v>
      </c>
      <c r="C54" s="40"/>
      <c r="D54" s="83"/>
      <c r="E54" s="83"/>
      <c r="F54" s="93"/>
      <c r="G54" s="40"/>
      <c r="H54" s="40"/>
      <c r="I54" s="40"/>
      <c r="J54" s="117">
        <f>SUM(J19:J53)</f>
        <v>0.964021442973054</v>
      </c>
      <c r="K54" s="115" t="s">
        <v>201</v>
      </c>
      <c r="L54" s="116">
        <f>('8 финансы'!R20*'9 показатели '!J54)/'8 финансы'!Q20</f>
        <v>0.6415605884963841</v>
      </c>
      <c r="M54" s="20"/>
      <c r="N54" s="20"/>
      <c r="O54" s="20"/>
      <c r="P54" s="20"/>
      <c r="Q54" s="20"/>
      <c r="R54" s="20"/>
    </row>
    <row r="55" spans="1:18" s="3" customFormat="1" ht="15.75" customHeight="1">
      <c r="A55" s="161" t="s">
        <v>38</v>
      </c>
      <c r="B55" s="161"/>
      <c r="C55" s="161"/>
      <c r="D55" s="161"/>
      <c r="E55" s="161"/>
      <c r="F55" s="161"/>
      <c r="G55" s="161"/>
      <c r="H55" s="161"/>
      <c r="I55" s="161"/>
      <c r="J55" s="101"/>
      <c r="K55" s="32"/>
      <c r="L55" s="32"/>
      <c r="M55" s="32"/>
      <c r="N55" s="32"/>
      <c r="O55" s="32"/>
      <c r="P55" s="32"/>
      <c r="Q55" s="32"/>
      <c r="R55" s="32"/>
    </row>
    <row r="56" spans="1:9" s="3" customFormat="1" ht="12" customHeight="1">
      <c r="A56" s="161" t="s">
        <v>39</v>
      </c>
      <c r="B56" s="161"/>
      <c r="C56" s="161"/>
      <c r="D56" s="161"/>
      <c r="E56" s="161"/>
      <c r="F56" s="161"/>
      <c r="G56" s="161"/>
      <c r="H56" s="161"/>
      <c r="I56" s="161"/>
    </row>
    <row r="57" spans="1:9" s="3" customFormat="1" ht="12" customHeight="1">
      <c r="A57" s="41"/>
      <c r="B57" s="114"/>
      <c r="C57" s="41"/>
      <c r="D57" s="41"/>
      <c r="E57" s="41"/>
      <c r="F57" s="41"/>
      <c r="G57" s="41"/>
      <c r="H57" s="41"/>
      <c r="I57" s="41"/>
    </row>
    <row r="58" spans="1:14" s="3" customFormat="1" ht="15.75" customHeight="1">
      <c r="A58" s="147" t="s">
        <v>115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8" s="3" customFormat="1" ht="49.5" customHeight="1">
      <c r="A59" s="138" t="s">
        <v>26</v>
      </c>
      <c r="B59" s="138"/>
      <c r="C59" s="138"/>
      <c r="D59" s="138"/>
      <c r="P59" s="139" t="s">
        <v>26</v>
      </c>
      <c r="Q59" s="139"/>
      <c r="R59" s="139"/>
    </row>
    <row r="60" ht="15.75">
      <c r="A60" s="3"/>
    </row>
  </sheetData>
  <sheetProtection/>
  <mergeCells count="34">
    <mergeCell ref="D9:D10"/>
    <mergeCell ref="A48:B48"/>
    <mergeCell ref="A38:B38"/>
    <mergeCell ref="A39:B39"/>
    <mergeCell ref="A34:B34"/>
    <mergeCell ref="A36:B36"/>
    <mergeCell ref="P1:R1"/>
    <mergeCell ref="A2:I2"/>
    <mergeCell ref="H9:H10"/>
    <mergeCell ref="I9:I10"/>
    <mergeCell ref="A3:I3"/>
    <mergeCell ref="A4:I4"/>
    <mergeCell ref="A5:I5"/>
    <mergeCell ref="A6:I6"/>
    <mergeCell ref="H1:I1"/>
    <mergeCell ref="A7:I7"/>
    <mergeCell ref="A9:A10"/>
    <mergeCell ref="B9:B10"/>
    <mergeCell ref="E9:F9"/>
    <mergeCell ref="G9:G10"/>
    <mergeCell ref="J9:J10"/>
    <mergeCell ref="C9:C10"/>
    <mergeCell ref="P59:R59"/>
    <mergeCell ref="A58:N58"/>
    <mergeCell ref="A55:I55"/>
    <mergeCell ref="A56:I56"/>
    <mergeCell ref="A12:B12"/>
    <mergeCell ref="A17:B17"/>
    <mergeCell ref="A18:B18"/>
    <mergeCell ref="A23:B23"/>
    <mergeCell ref="A59:D59"/>
    <mergeCell ref="A41:B41"/>
    <mergeCell ref="A42:B42"/>
    <mergeCell ref="A47:B47"/>
  </mergeCells>
  <printOptions/>
  <pageMargins left="0.59" right="0.25" top="0.7874015748031497" bottom="0.38" header="0.5118110236220472" footer="0.3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0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2" max="2" width="26.875" style="0" customWidth="1"/>
    <col min="3" max="17" width="5.875" style="0" customWidth="1"/>
    <col min="18" max="18" width="22.75390625" style="0" customWidth="1"/>
  </cols>
  <sheetData>
    <row r="1" spans="16:18" ht="69" customHeight="1">
      <c r="P1" s="174" t="s">
        <v>32</v>
      </c>
      <c r="Q1" s="174"/>
      <c r="R1" s="174"/>
    </row>
    <row r="2" spans="1:18" ht="57" customHeight="1">
      <c r="A2" s="185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4" ht="12.75">
      <c r="R4" s="55" t="s">
        <v>5</v>
      </c>
    </row>
    <row r="5" spans="1:18" s="18" customFormat="1" ht="57" customHeight="1">
      <c r="A5" s="118" t="s">
        <v>0</v>
      </c>
      <c r="B5" s="180" t="s">
        <v>54</v>
      </c>
      <c r="C5" s="181" t="s">
        <v>52</v>
      </c>
      <c r="D5" s="184"/>
      <c r="E5" s="182"/>
      <c r="F5" s="180" t="s">
        <v>8</v>
      </c>
      <c r="G5" s="180"/>
      <c r="H5" s="180"/>
      <c r="I5" s="180"/>
      <c r="J5" s="180"/>
      <c r="K5" s="180"/>
      <c r="L5" s="180"/>
      <c r="M5" s="180"/>
      <c r="N5" s="180"/>
      <c r="O5" s="180"/>
      <c r="P5" s="121" t="s">
        <v>2</v>
      </c>
      <c r="Q5" s="123"/>
      <c r="R5" s="180" t="s">
        <v>60</v>
      </c>
    </row>
    <row r="6" spans="1:18" s="18" customFormat="1" ht="18" customHeight="1">
      <c r="A6" s="119"/>
      <c r="B6" s="180"/>
      <c r="C6" s="29" t="s">
        <v>53</v>
      </c>
      <c r="D6" s="181" t="s">
        <v>53</v>
      </c>
      <c r="E6" s="182"/>
      <c r="F6" s="180" t="s">
        <v>55</v>
      </c>
      <c r="G6" s="180"/>
      <c r="H6" s="180" t="s">
        <v>56</v>
      </c>
      <c r="I6" s="180"/>
      <c r="J6" s="180" t="s">
        <v>57</v>
      </c>
      <c r="K6" s="180"/>
      <c r="L6" s="180" t="s">
        <v>58</v>
      </c>
      <c r="M6" s="180"/>
      <c r="N6" s="180" t="s">
        <v>59</v>
      </c>
      <c r="O6" s="180"/>
      <c r="P6" s="29" t="s">
        <v>53</v>
      </c>
      <c r="Q6" s="29" t="s">
        <v>53</v>
      </c>
      <c r="R6" s="180"/>
    </row>
    <row r="7" spans="1:18" s="18" customFormat="1" ht="18" customHeight="1">
      <c r="A7" s="120"/>
      <c r="B7" s="180"/>
      <c r="C7" s="29" t="s">
        <v>4</v>
      </c>
      <c r="D7" s="29" t="s">
        <v>3</v>
      </c>
      <c r="E7" s="29" t="s">
        <v>4</v>
      </c>
      <c r="F7" s="29" t="s">
        <v>3</v>
      </c>
      <c r="G7" s="29" t="s">
        <v>4</v>
      </c>
      <c r="H7" s="29" t="s">
        <v>3</v>
      </c>
      <c r="I7" s="29" t="s">
        <v>4</v>
      </c>
      <c r="J7" s="29" t="s">
        <v>3</v>
      </c>
      <c r="K7" s="29" t="s">
        <v>4</v>
      </c>
      <c r="L7" s="29" t="s">
        <v>3</v>
      </c>
      <c r="M7" s="29" t="s">
        <v>4</v>
      </c>
      <c r="N7" s="29" t="s">
        <v>3</v>
      </c>
      <c r="O7" s="29" t="s">
        <v>4</v>
      </c>
      <c r="P7" s="29" t="s">
        <v>3</v>
      </c>
      <c r="Q7" s="29" t="s">
        <v>3</v>
      </c>
      <c r="R7" s="180"/>
    </row>
    <row r="8" spans="1:18" s="18" customFormat="1" ht="12.75">
      <c r="A8" s="23"/>
      <c r="B8" s="16" t="s">
        <v>61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18" customFormat="1" ht="12.75">
      <c r="A9" s="23"/>
      <c r="B9" s="16" t="s">
        <v>13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8" customFormat="1" ht="12.75">
      <c r="A10" s="23"/>
      <c r="B10" s="16" t="s">
        <v>37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8" customFormat="1" ht="12.75">
      <c r="A11" s="23"/>
      <c r="B11" s="16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18" customFormat="1" ht="12.75">
      <c r="A12" s="23"/>
      <c r="B12" s="16" t="s">
        <v>49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18" customFormat="1" ht="12.75">
      <c r="A13" s="23"/>
      <c r="B13" s="16" t="s">
        <v>37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18" customFormat="1" ht="12.75">
      <c r="A14" s="23"/>
      <c r="B14" s="16" t="s">
        <v>62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18" customFormat="1" ht="12.75">
      <c r="A15" s="23"/>
      <c r="B15" s="16" t="s">
        <v>63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8" spans="2:13" ht="15.75">
      <c r="B18" s="17" t="s">
        <v>6</v>
      </c>
      <c r="C18" s="183"/>
      <c r="D18" s="183"/>
      <c r="E18" s="183"/>
      <c r="F18" s="183"/>
      <c r="G18" s="183"/>
      <c r="H18" s="183"/>
      <c r="I18" s="183"/>
      <c r="J18" s="12"/>
      <c r="K18" s="24" t="s">
        <v>7</v>
      </c>
      <c r="L18" s="24"/>
      <c r="M18" s="24"/>
    </row>
    <row r="20" spans="2:17" s="3" customFormat="1" ht="49.5" customHeight="1">
      <c r="B20" s="14"/>
      <c r="N20" s="139" t="s">
        <v>26</v>
      </c>
      <c r="O20" s="139"/>
      <c r="P20" s="139"/>
      <c r="Q20" s="139"/>
    </row>
  </sheetData>
  <sheetProtection/>
  <mergeCells count="16">
    <mergeCell ref="D6:E6"/>
    <mergeCell ref="L6:M6"/>
    <mergeCell ref="P1:R1"/>
    <mergeCell ref="C18:I18"/>
    <mergeCell ref="R5:R7"/>
    <mergeCell ref="F6:G6"/>
    <mergeCell ref="C5:E5"/>
    <mergeCell ref="A2:R2"/>
    <mergeCell ref="A5:A7"/>
    <mergeCell ref="B5:B7"/>
    <mergeCell ref="P5:Q5"/>
    <mergeCell ref="N20:Q20"/>
    <mergeCell ref="N6:O6"/>
    <mergeCell ref="F5:O5"/>
    <mergeCell ref="H6:I6"/>
    <mergeCell ref="J6:K6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serwuo</cp:lastModifiedBy>
  <cp:lastPrinted>2015-03-18T10:04:02Z</cp:lastPrinted>
  <dcterms:created xsi:type="dcterms:W3CDTF">2007-07-17T01:27:34Z</dcterms:created>
  <dcterms:modified xsi:type="dcterms:W3CDTF">2015-07-06T09:08:51Z</dcterms:modified>
  <cp:category/>
  <cp:version/>
  <cp:contentType/>
  <cp:contentStatus/>
</cp:coreProperties>
</file>